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<sst xmlns="http://schemas.openxmlformats.org/spreadsheetml/2006/main" count="224" uniqueCount="200">
  <si>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</si>
  <si>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</si>
  <si>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</si>
  <si>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</si>
  <si>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</si>
  <si>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</si>
  <si>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</si>
  <si>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</si>
  <si>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</si>
  <si>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</si>
  <si>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</si>
  <si>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</si>
  <si>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</si>
  <si>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</si>
  <si>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</si>
  <si>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</si>
  <si>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</si>
  <si>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</si>
  <si>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</si>
  <si>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</si>
  <si>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"DON MILANI"</t>
  </si>
  <si>
    <t>20026 NOVATE MILANESE (MI) VIA BARANZATE N. 8 C.F. 80129670156 C.M. MIIC8DB00D</t>
  </si>
  <si>
    <t>106 del 19/11/2019</t>
  </si>
  <si>
    <t>4/1112 del 29/11/2019</t>
  </si>
  <si>
    <t>CN19014718 del 16/12/2019</t>
  </si>
  <si>
    <t>484/484 del 23/12/2019</t>
  </si>
  <si>
    <t>3 del 09/01/2020</t>
  </si>
  <si>
    <t>PA672 del 05/12/2019</t>
  </si>
  <si>
    <t>487/PA del 19/12/2019</t>
  </si>
  <si>
    <t>PA718 del 17/12/2019</t>
  </si>
  <si>
    <t>15 del 13/01/2020</t>
  </si>
  <si>
    <t>07386/2020 del 01/01/2020</t>
  </si>
  <si>
    <t>FATTPA 3_20 del 23/01/2020</t>
  </si>
  <si>
    <t>00000070/02/2020 del 28/01/2020</t>
  </si>
  <si>
    <t>20204E00470 del 08/01/2020</t>
  </si>
  <si>
    <t>20/03 del 28/01/2020</t>
  </si>
  <si>
    <t>1 del 13/01/2020</t>
  </si>
  <si>
    <t>1/PA del 13/01/2020</t>
  </si>
  <si>
    <t>20300753 del 23/01/2020</t>
  </si>
  <si>
    <t>V3-1682 del 23/01/2020</t>
  </si>
  <si>
    <t>3/2020/PA del 27/01/2020</t>
  </si>
  <si>
    <t>V2/005293 del 29/01/2020</t>
  </si>
  <si>
    <t>22/03 del 05/02/2020</t>
  </si>
  <si>
    <t>45 del 07/02/2020</t>
  </si>
  <si>
    <t>58 del 13/02/2020</t>
  </si>
  <si>
    <t>4/PA del 13/01/2020</t>
  </si>
  <si>
    <t>19/PA del 27/01/2020</t>
  </si>
  <si>
    <t>1010592983 del 30/01/2020</t>
  </si>
  <si>
    <t>1010593861 del 30/01/2020</t>
  </si>
  <si>
    <t>1010593862 del 30/01/2020</t>
  </si>
  <si>
    <t>07649/2020 del 01/02/2020</t>
  </si>
  <si>
    <t>34/34 del 31/01/2020</t>
  </si>
  <si>
    <t>183/PI del 11/02/2020</t>
  </si>
  <si>
    <t>FPA20-0003 del 17/02/2020</t>
  </si>
  <si>
    <t>FPA20-0002 del 17/02/2020</t>
  </si>
  <si>
    <t>125 del 31/01/2020</t>
  </si>
  <si>
    <t>123 del 31/01/2020</t>
  </si>
  <si>
    <t>126 del 31/01/2020</t>
  </si>
  <si>
    <t>124 del 31/01/2020</t>
  </si>
  <si>
    <t>127 del 31/01/2020</t>
  </si>
  <si>
    <t>128 del 31/01/2020</t>
  </si>
  <si>
    <t>50/50 del 12/02/2020</t>
  </si>
  <si>
    <t>45/45 del 12/02/2020</t>
  </si>
  <si>
    <t>221/PI del 17/02/2020</t>
  </si>
  <si>
    <t>55/55 del 18/02/2020</t>
  </si>
  <si>
    <t>036-010062 del 21/02/2020</t>
  </si>
  <si>
    <t>67/67 del 21/02/2020</t>
  </si>
  <si>
    <t>40817 del 28/02/2020</t>
  </si>
  <si>
    <t>2/PA del 03/02/2020</t>
  </si>
  <si>
    <t>28/PA del 07/02/2020</t>
  </si>
  <si>
    <t>27/E del 25/02/2020</t>
  </si>
  <si>
    <t>89/PA del 27/02/2020</t>
  </si>
  <si>
    <t>07906/2020 del 01/03/2020</t>
  </si>
  <si>
    <t>203 del 29/02/2020</t>
  </si>
  <si>
    <t>155/2020 del 18/03/2020</t>
  </si>
  <si>
    <t>798/2020 del 13/02/2020</t>
  </si>
  <si>
    <t>1302/2020 del 28/02/2020</t>
  </si>
  <si>
    <t>08166/2020 del 01/04/2020</t>
  </si>
  <si>
    <t>V2/022454 del 04/03/2020</t>
  </si>
  <si>
    <t>4/E del 06/04/2020</t>
  </si>
  <si>
    <t>391 del 30/04/2020</t>
  </si>
  <si>
    <t>392 del 30/04/2020</t>
  </si>
  <si>
    <t>1908/2020 del 23/03/2020</t>
  </si>
  <si>
    <t>1010606757 del 21/04/2020</t>
  </si>
  <si>
    <t>1010606756 del 21/04/2020</t>
  </si>
  <si>
    <t>1010608585 del 21/04/2020</t>
  </si>
  <si>
    <t>1010609474 del 22/04/2020</t>
  </si>
  <si>
    <t>2020/FS/1477 del 10/03/2020</t>
  </si>
  <si>
    <t>20-10-100525 del 30/04/2020</t>
  </si>
  <si>
    <t>190/PA del 29/04/2020</t>
  </si>
  <si>
    <t>08424/2020 del 01/05/2020</t>
  </si>
  <si>
    <t>FPA 1/20 del 11/05/2020</t>
  </si>
  <si>
    <t>V2/033957 del 22/04/2020</t>
  </si>
  <si>
    <t>2757/2020 del 30/04/2020</t>
  </si>
  <si>
    <t>363/PA del 29/05/2020</t>
  </si>
  <si>
    <t>2/PA del 02/06/2020</t>
  </si>
  <si>
    <t>20-10-100711 del 31/05/2020</t>
  </si>
  <si>
    <t>434 del 31/05/2020</t>
  </si>
  <si>
    <t>08676/2020 del 01/06/2020</t>
  </si>
  <si>
    <t>20204E14341 del 11/06/2020</t>
  </si>
  <si>
    <t>FATTPA 4_20 del 16/06/2020</t>
  </si>
  <si>
    <t>20204E14873 del 18/06/2020</t>
  </si>
  <si>
    <t>V3-5975 del 17/06/2020</t>
  </si>
  <si>
    <t>V3-5976 del 17/06/2020</t>
  </si>
  <si>
    <t>V3-5977 del 17/06/2020</t>
  </si>
  <si>
    <t>V3-5978 del 17/06/2020</t>
  </si>
  <si>
    <t>V3-6380 del 19/06/2020</t>
  </si>
  <si>
    <t>V3-6683 del 23/06/2020</t>
  </si>
  <si>
    <t>V3-6899 del 26/06/2020</t>
  </si>
  <si>
    <t>214/E del 30/06/2020</t>
  </si>
  <si>
    <t>215/E del 30/06/2020</t>
  </si>
  <si>
    <t>487 del 30/06/2020</t>
  </si>
  <si>
    <t>488 del 30/06/2020</t>
  </si>
  <si>
    <t>54/PA del 10/06/2020</t>
  </si>
  <si>
    <t>5/5 del 16/06/2020</t>
  </si>
  <si>
    <t>428/PA del 24/06/2020</t>
  </si>
  <si>
    <t>1010620079 del 25/06/2020</t>
  </si>
  <si>
    <t>64/PA del 29/06/2020</t>
  </si>
  <si>
    <t>63/PA del 29/06/2020</t>
  </si>
  <si>
    <t>20-10-100957 del 30/06/2020</t>
  </si>
  <si>
    <t>08924/2020 del 01/07/2020</t>
  </si>
  <si>
    <t>131/00 del 23/07/2020</t>
  </si>
  <si>
    <t>398 /PA del 16/07/2020</t>
  </si>
  <si>
    <t>V3-7055 del 30/06/2020</t>
  </si>
  <si>
    <t>812 del 10/07/2020</t>
  </si>
  <si>
    <t>666/PA del 16/06/2020</t>
  </si>
  <si>
    <t>525/PA del 08/06/2020</t>
  </si>
  <si>
    <t>737/PA del 16/06/2020</t>
  </si>
  <si>
    <t>732/PA del 16/06/2020</t>
  </si>
  <si>
    <t>4262/2020 del 26/06/2020</t>
  </si>
  <si>
    <t>1010623445 del 21/07/2020</t>
  </si>
  <si>
    <t>1010623666 del 21/07/2020</t>
  </si>
  <si>
    <t>8758 del 29/07/2020</t>
  </si>
  <si>
    <t>RIMS_2019_0000450 del 08/03/2019</t>
  </si>
  <si>
    <t>EFAT/2020/1416 del 13/07/2020</t>
  </si>
  <si>
    <t>09178/2020 del 01/08/2020</t>
  </si>
  <si>
    <t>5/88 del 24/08/2020</t>
  </si>
  <si>
    <t>874/PA del 31/07/2020</t>
  </si>
  <si>
    <t>74/PA del 06/08/2020</t>
  </si>
  <si>
    <t>75/PA del 06/08/2020</t>
  </si>
  <si>
    <t>76/PA del 06/08/2020</t>
  </si>
  <si>
    <t>919/PA del 22/08/2020</t>
  </si>
  <si>
    <t>527/PA del 27/08/2020</t>
  </si>
  <si>
    <t>41 del 31/08/2020</t>
  </si>
  <si>
    <t>7/PA/2020 del 31/08/2020</t>
  </si>
  <si>
    <t>399E del 31/08/2020</t>
  </si>
  <si>
    <t>6220 del 15/09/2020</t>
  </si>
  <si>
    <t>20204E20554 del 01/09/2020</t>
  </si>
  <si>
    <t>3 del 26/09/2020</t>
  </si>
  <si>
    <t>200893 del 07/09/2020</t>
  </si>
  <si>
    <t>V3-9284 del 07/09/2020</t>
  </si>
  <si>
    <t>V3-9285 del 07/09/2020</t>
  </si>
  <si>
    <t>09419/2020 del 01/09/2020</t>
  </si>
  <si>
    <t>V3-9855 del 15/09/2020</t>
  </si>
  <si>
    <t>20204E24129 del 23/09/2020</t>
  </si>
  <si>
    <t>20PAS0011820 del 30/09/2020</t>
  </si>
  <si>
    <t>630 del 30/09/2020</t>
  </si>
  <si>
    <t>134 del 14/09/2020</t>
  </si>
  <si>
    <t>1010636322 del 17/09/2020</t>
  </si>
  <si>
    <t>627/FV del 17/09/2020</t>
  </si>
  <si>
    <t>1052/PA del 30/09/2020</t>
  </si>
  <si>
    <t>1181/PA del 30/09/2020</t>
  </si>
  <si>
    <t>09671/2020 del 01/10/2020</t>
  </si>
  <si>
    <t>V3-10664 del 30/09/2020</t>
  </si>
  <si>
    <t>20204E27623 del 14/10/2020</t>
  </si>
  <si>
    <t>V3-11447 del 14/10/2020</t>
  </si>
  <si>
    <t>V3-11448 del 14/10/2020</t>
  </si>
  <si>
    <t>186/ PA del 28/10/2020</t>
  </si>
  <si>
    <t>5997/2020 del 11/09/2020</t>
  </si>
  <si>
    <t>5996/2020 del 11/09/2020</t>
  </si>
  <si>
    <t>1010642455 del 19/10/2020</t>
  </si>
  <si>
    <t>1010642456 del 19/10/2020</t>
  </si>
  <si>
    <t>748/PA del 21/10/2020</t>
  </si>
  <si>
    <t>09921/2020 del 01/11/2020</t>
  </si>
  <si>
    <t>803/PA del 30/10/2020</t>
  </si>
  <si>
    <t>V3-12553 del 31/10/2020</t>
  </si>
  <si>
    <t>721 del 31/10/2020</t>
  </si>
  <si>
    <t>20204E31307 del 12/11/2020</t>
  </si>
  <si>
    <t>00G/000022 del 13/10/2020</t>
  </si>
  <si>
    <t>00H/000001 del 13/10/2020</t>
  </si>
  <si>
    <t>45480 del 20/11/2020</t>
  </si>
  <si>
    <t>873/PA del 19/11/2020</t>
  </si>
  <si>
    <t>1378/PA del 21/11/2020</t>
  </si>
  <si>
    <t>7922/2020 del 17/11/2020</t>
  </si>
  <si>
    <t>1544/2020 del 19/11/2020</t>
  </si>
  <si>
    <t>6995/2020 del 26/10/2020</t>
  </si>
  <si>
    <t>7194/2020 del 30/10/2020</t>
  </si>
  <si>
    <t>117/PA del 20/11/2020</t>
  </si>
  <si>
    <t>1595 del 23/11/2020</t>
  </si>
  <si>
    <t>916/PA del 27/11/2020</t>
  </si>
  <si>
    <t>20204E32587 del 25/11/2020</t>
  </si>
  <si>
    <t>10176/2020 del 01/12/2020</t>
  </si>
  <si>
    <t>8122/2020 del 20/11/2020</t>
  </si>
  <si>
    <t>1471/PA del 02/12/2020</t>
  </si>
  <si>
    <t>V3-14942 del 30/11/2020</t>
  </si>
  <si>
    <t>768 del 30/11/2020</t>
  </si>
  <si>
    <t>V3-16188 del 11/12/2020</t>
  </si>
  <si>
    <t>956/PA del 14/12/2020</t>
  </si>
  <si>
    <t>1010653801 del 14/12/2020</t>
  </si>
  <si>
    <t>000000003153 del 16/12/2020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</si>
</sst>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178</v>
      </c>
      <c r="B10" s="37"/>
      <c r="C10" s="50">
        <f>SUM(C16:D19)</f>
        <v>143389.22999999998</v>
      </c>
      <c r="D10" s="37"/>
      <c r="E10" s="38">
        <f>('Trimestre 1'!H1+'Trimestre 2'!H1+'Trimestre 3'!H1+'Trimestre 4'!H1)/C10</f>
        <v>-8.330107847011941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52</v>
      </c>
      <c r="C16" s="51">
        <f>'Trimestre 1'!B1</f>
        <v>44132.81</v>
      </c>
      <c r="D16" s="52"/>
      <c r="E16" s="51">
        <f>'Trimestre 1'!G1</f>
        <v>-7.290223532106839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25</v>
      </c>
      <c r="C17" s="51">
        <f>'Trimestre 2'!B1</f>
        <v>28323.06</v>
      </c>
      <c r="D17" s="52"/>
      <c r="E17" s="51">
        <f>'Trimestre 2'!G1</f>
        <v>-4.573600098294464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49</v>
      </c>
      <c r="C18" s="51">
        <f>'Trimestre 3'!B1</f>
        <v>29485.03</v>
      </c>
      <c r="D18" s="52"/>
      <c r="E18" s="51">
        <f>'Trimestre 3'!G1</f>
        <v>-3.2501974730905823</v>
      </c>
      <c r="F18" s="53"/>
    </row>
    <row r="19" spans="1:6" ht="21.75" customHeight="1" thickBot="1">
      <c r="A19" s="24" t="s">
        <v>18</v>
      </c>
      <c r="B19" s="25">
        <f>'Trimestre 4'!C1</f>
        <v>52</v>
      </c>
      <c r="C19" s="47">
        <f>'Trimestre 4'!B1</f>
        <v>41448.33</v>
      </c>
      <c r="D19" s="49"/>
      <c r="E19" s="47">
        <f>'Trimestre 4'!G1</f>
        <v>-15.617979783503944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44132.81</v>
      </c>
      <c r="C1">
        <f>COUNTA(A4:A203)</f>
        <v>52</v>
      </c>
      <c r="G1" s="20">
        <f>IF(B1&lt;&gt;0,H1/B1,0)</f>
        <v>-7.290223532106839</v>
      </c>
      <c r="H1" s="19">
        <f>SUM(H4:H195)</f>
        <v>-321738.05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1650</v>
      </c>
      <c r="C4" s="17">
        <v>43819</v>
      </c>
      <c r="D4" s="17">
        <v>43837</v>
      </c>
      <c r="E4" s="17"/>
      <c r="F4" s="17"/>
      <c r="G4" s="1">
        <f>D4-C4-(F4-E4)</f>
        <v>18</v>
      </c>
      <c r="H4" s="16">
        <f>B4*G4</f>
        <v>29700</v>
      </c>
    </row>
    <row r="5" spans="1:8" ht="15">
      <c r="A5" s="28" t="s">
        <v>23</v>
      </c>
      <c r="B5" s="16">
        <v>1285.5</v>
      </c>
      <c r="C5" s="17">
        <v>43840</v>
      </c>
      <c r="D5" s="17">
        <v>43837</v>
      </c>
      <c r="E5" s="17"/>
      <c r="F5" s="17"/>
      <c r="G5" s="1">
        <f aca="true" t="shared" si="0" ref="G5:G68">D5-C5-(F5-E5)</f>
        <v>-3</v>
      </c>
      <c r="H5" s="16">
        <f aca="true" t="shared" si="1" ref="H5:H68">B5*G5</f>
        <v>-3856.5</v>
      </c>
    </row>
    <row r="6" spans="1:8" ht="15">
      <c r="A6" s="28" t="s">
        <v>24</v>
      </c>
      <c r="B6" s="16">
        <v>174.76</v>
      </c>
      <c r="C6" s="17">
        <v>43847</v>
      </c>
      <c r="D6" s="17">
        <v>43837</v>
      </c>
      <c r="E6" s="17"/>
      <c r="F6" s="17"/>
      <c r="G6" s="1">
        <f t="shared" si="0"/>
        <v>-10</v>
      </c>
      <c r="H6" s="16">
        <f t="shared" si="1"/>
        <v>-1747.6</v>
      </c>
    </row>
    <row r="7" spans="1:8" ht="15">
      <c r="A7" s="28" t="s">
        <v>25</v>
      </c>
      <c r="B7" s="16">
        <v>490</v>
      </c>
      <c r="C7" s="17">
        <v>43856</v>
      </c>
      <c r="D7" s="17">
        <v>43844</v>
      </c>
      <c r="E7" s="17"/>
      <c r="F7" s="17"/>
      <c r="G7" s="1">
        <f t="shared" si="0"/>
        <v>-12</v>
      </c>
      <c r="H7" s="16">
        <f t="shared" si="1"/>
        <v>-5880</v>
      </c>
    </row>
    <row r="8" spans="1:8" ht="15">
      <c r="A8" s="28" t="s">
        <v>26</v>
      </c>
      <c r="B8" s="16">
        <v>636.36</v>
      </c>
      <c r="C8" s="17">
        <v>43873</v>
      </c>
      <c r="D8" s="17">
        <v>43844</v>
      </c>
      <c r="E8" s="17"/>
      <c r="F8" s="17"/>
      <c r="G8" s="1">
        <f t="shared" si="0"/>
        <v>-29</v>
      </c>
      <c r="H8" s="16">
        <f t="shared" si="1"/>
        <v>-18454.44</v>
      </c>
    </row>
    <row r="9" spans="1:8" ht="15">
      <c r="A9" s="28" t="s">
        <v>27</v>
      </c>
      <c r="B9" s="16">
        <v>968</v>
      </c>
      <c r="C9" s="17">
        <v>43835</v>
      </c>
      <c r="D9" s="17">
        <v>43853</v>
      </c>
      <c r="E9" s="17"/>
      <c r="F9" s="17"/>
      <c r="G9" s="1">
        <f t="shared" si="0"/>
        <v>18</v>
      </c>
      <c r="H9" s="16">
        <f t="shared" si="1"/>
        <v>17424</v>
      </c>
    </row>
    <row r="10" spans="1:8" ht="15">
      <c r="A10" s="28" t="s">
        <v>28</v>
      </c>
      <c r="B10" s="16">
        <v>701</v>
      </c>
      <c r="C10" s="17">
        <v>43848</v>
      </c>
      <c r="D10" s="17">
        <v>43853</v>
      </c>
      <c r="E10" s="17"/>
      <c r="F10" s="17"/>
      <c r="G10" s="1">
        <f t="shared" si="0"/>
        <v>5</v>
      </c>
      <c r="H10" s="16">
        <f t="shared" si="1"/>
        <v>3505</v>
      </c>
    </row>
    <row r="11" spans="1:8" ht="15">
      <c r="A11" s="28" t="s">
        <v>29</v>
      </c>
      <c r="B11" s="16">
        <v>870</v>
      </c>
      <c r="C11" s="17">
        <v>43847</v>
      </c>
      <c r="D11" s="17">
        <v>43853</v>
      </c>
      <c r="E11" s="17"/>
      <c r="F11" s="17"/>
      <c r="G11" s="1">
        <f t="shared" si="0"/>
        <v>6</v>
      </c>
      <c r="H11" s="16">
        <f t="shared" si="1"/>
        <v>5220</v>
      </c>
    </row>
    <row r="12" spans="1:8" ht="15">
      <c r="A12" s="28" t="s">
        <v>30</v>
      </c>
      <c r="B12" s="16">
        <v>500</v>
      </c>
      <c r="C12" s="17">
        <v>43875</v>
      </c>
      <c r="D12" s="17">
        <v>43853</v>
      </c>
      <c r="E12" s="17"/>
      <c r="F12" s="17"/>
      <c r="G12" s="1">
        <f t="shared" si="0"/>
        <v>-22</v>
      </c>
      <c r="H12" s="16">
        <f t="shared" si="1"/>
        <v>-11000</v>
      </c>
    </row>
    <row r="13" spans="1:8" ht="15">
      <c r="A13" s="28" t="s">
        <v>31</v>
      </c>
      <c r="B13" s="16">
        <v>360.93</v>
      </c>
      <c r="C13" s="17">
        <v>43868</v>
      </c>
      <c r="D13" s="17">
        <v>43853</v>
      </c>
      <c r="E13" s="17"/>
      <c r="F13" s="17"/>
      <c r="G13" s="1">
        <f t="shared" si="0"/>
        <v>-15</v>
      </c>
      <c r="H13" s="16">
        <f t="shared" si="1"/>
        <v>-5413.95</v>
      </c>
    </row>
    <row r="14" spans="1:8" ht="15">
      <c r="A14" s="28" t="s">
        <v>32</v>
      </c>
      <c r="B14" s="16">
        <v>445.45</v>
      </c>
      <c r="C14" s="17">
        <v>43887</v>
      </c>
      <c r="D14" s="17">
        <v>43857</v>
      </c>
      <c r="E14" s="17"/>
      <c r="F14" s="17"/>
      <c r="G14" s="1">
        <f t="shared" si="0"/>
        <v>-30</v>
      </c>
      <c r="H14" s="16">
        <f t="shared" si="1"/>
        <v>-13363.5</v>
      </c>
    </row>
    <row r="15" spans="1:8" ht="15">
      <c r="A15" s="28" t="s">
        <v>33</v>
      </c>
      <c r="B15" s="16">
        <v>1757</v>
      </c>
      <c r="C15" s="17">
        <v>43888</v>
      </c>
      <c r="D15" s="17">
        <v>43865</v>
      </c>
      <c r="E15" s="17"/>
      <c r="F15" s="17"/>
      <c r="G15" s="1">
        <f t="shared" si="0"/>
        <v>-23</v>
      </c>
      <c r="H15" s="16">
        <f t="shared" si="1"/>
        <v>-40411</v>
      </c>
    </row>
    <row r="16" spans="1:8" ht="15">
      <c r="A16" s="28" t="s">
        <v>34</v>
      </c>
      <c r="B16" s="16">
        <v>47.3</v>
      </c>
      <c r="C16" s="17">
        <v>43875</v>
      </c>
      <c r="D16" s="17">
        <v>43865</v>
      </c>
      <c r="E16" s="17"/>
      <c r="F16" s="17"/>
      <c r="G16" s="1">
        <f t="shared" si="0"/>
        <v>-10</v>
      </c>
      <c r="H16" s="16">
        <f t="shared" si="1"/>
        <v>-473</v>
      </c>
    </row>
    <row r="17" spans="1:8" ht="15">
      <c r="A17" s="28" t="s">
        <v>35</v>
      </c>
      <c r="B17" s="16">
        <v>327.27</v>
      </c>
      <c r="C17" s="17">
        <v>43889</v>
      </c>
      <c r="D17" s="17">
        <v>43865</v>
      </c>
      <c r="E17" s="17"/>
      <c r="F17" s="17"/>
      <c r="G17" s="1">
        <f t="shared" si="0"/>
        <v>-24</v>
      </c>
      <c r="H17" s="16">
        <f t="shared" si="1"/>
        <v>-7854.48</v>
      </c>
    </row>
    <row r="18" spans="1:8" ht="15">
      <c r="A18" s="28" t="s">
        <v>36</v>
      </c>
      <c r="B18" s="16">
        <v>195.2</v>
      </c>
      <c r="C18" s="17">
        <v>43874</v>
      </c>
      <c r="D18" s="17">
        <v>43865</v>
      </c>
      <c r="E18" s="17"/>
      <c r="F18" s="17"/>
      <c r="G18" s="1">
        <f t="shared" si="0"/>
        <v>-9</v>
      </c>
      <c r="H18" s="16">
        <f t="shared" si="1"/>
        <v>-1756.8</v>
      </c>
    </row>
    <row r="19" spans="1:8" ht="15">
      <c r="A19" s="28" t="s">
        <v>37</v>
      </c>
      <c r="B19" s="16">
        <v>5000</v>
      </c>
      <c r="C19" s="17">
        <v>43874</v>
      </c>
      <c r="D19" s="17">
        <v>43865</v>
      </c>
      <c r="E19" s="17"/>
      <c r="F19" s="17"/>
      <c r="G19" s="1">
        <f t="shared" si="0"/>
        <v>-9</v>
      </c>
      <c r="H19" s="16">
        <f t="shared" si="1"/>
        <v>-45000</v>
      </c>
    </row>
    <row r="20" spans="1:8" ht="15">
      <c r="A20" s="28" t="s">
        <v>38</v>
      </c>
      <c r="B20" s="16">
        <v>132.39</v>
      </c>
      <c r="C20" s="17">
        <v>43884</v>
      </c>
      <c r="D20" s="17">
        <v>43880</v>
      </c>
      <c r="E20" s="17"/>
      <c r="F20" s="17"/>
      <c r="G20" s="1">
        <f t="shared" si="0"/>
        <v>-4</v>
      </c>
      <c r="H20" s="16">
        <f t="shared" si="1"/>
        <v>-529.56</v>
      </c>
    </row>
    <row r="21" spans="1:8" ht="15">
      <c r="A21" s="28" t="s">
        <v>39</v>
      </c>
      <c r="B21" s="16">
        <v>194.06</v>
      </c>
      <c r="C21" s="17">
        <v>43887</v>
      </c>
      <c r="D21" s="17">
        <v>43880</v>
      </c>
      <c r="E21" s="17"/>
      <c r="F21" s="17"/>
      <c r="G21" s="1">
        <f t="shared" si="0"/>
        <v>-7</v>
      </c>
      <c r="H21" s="16">
        <f t="shared" si="1"/>
        <v>-1358.42</v>
      </c>
    </row>
    <row r="22" spans="1:8" ht="15">
      <c r="A22" s="28" t="s">
        <v>40</v>
      </c>
      <c r="B22" s="16">
        <v>1071</v>
      </c>
      <c r="C22" s="17">
        <v>43887</v>
      </c>
      <c r="D22" s="17">
        <v>43880</v>
      </c>
      <c r="E22" s="17"/>
      <c r="F22" s="17"/>
      <c r="G22" s="1">
        <f t="shared" si="0"/>
        <v>-7</v>
      </c>
      <c r="H22" s="16">
        <f t="shared" si="1"/>
        <v>-7497</v>
      </c>
    </row>
    <row r="23" spans="1:8" ht="15">
      <c r="A23" s="28" t="s">
        <v>41</v>
      </c>
      <c r="B23" s="16">
        <v>238.7</v>
      </c>
      <c r="C23" s="17">
        <v>43890</v>
      </c>
      <c r="D23" s="17">
        <v>43880</v>
      </c>
      <c r="E23" s="17"/>
      <c r="F23" s="17"/>
      <c r="G23" s="1">
        <f t="shared" si="0"/>
        <v>-10</v>
      </c>
      <c r="H23" s="16">
        <f t="shared" si="1"/>
        <v>-2387</v>
      </c>
    </row>
    <row r="24" spans="1:8" ht="15">
      <c r="A24" s="28" t="s">
        <v>42</v>
      </c>
      <c r="B24" s="16">
        <v>392.73</v>
      </c>
      <c r="C24" s="17">
        <v>43897</v>
      </c>
      <c r="D24" s="17">
        <v>43880</v>
      </c>
      <c r="E24" s="17"/>
      <c r="F24" s="17"/>
      <c r="G24" s="1">
        <f t="shared" si="0"/>
        <v>-17</v>
      </c>
      <c r="H24" s="16">
        <f t="shared" si="1"/>
        <v>-6676.41</v>
      </c>
    </row>
    <row r="25" spans="1:8" ht="15">
      <c r="A25" s="28" t="s">
        <v>43</v>
      </c>
      <c r="B25" s="16">
        <v>408</v>
      </c>
      <c r="C25" s="17">
        <v>43901</v>
      </c>
      <c r="D25" s="17">
        <v>43880</v>
      </c>
      <c r="E25" s="17"/>
      <c r="F25" s="17"/>
      <c r="G25" s="1">
        <f t="shared" si="0"/>
        <v>-21</v>
      </c>
      <c r="H25" s="16">
        <f t="shared" si="1"/>
        <v>-8568</v>
      </c>
    </row>
    <row r="26" spans="1:8" ht="15">
      <c r="A26" s="28" t="s">
        <v>44</v>
      </c>
      <c r="B26" s="16">
        <v>552</v>
      </c>
      <c r="C26" s="17">
        <v>43905</v>
      </c>
      <c r="D26" s="17">
        <v>43880</v>
      </c>
      <c r="E26" s="17"/>
      <c r="F26" s="17"/>
      <c r="G26" s="1">
        <f t="shared" si="0"/>
        <v>-25</v>
      </c>
      <c r="H26" s="16">
        <f t="shared" si="1"/>
        <v>-13800</v>
      </c>
    </row>
    <row r="27" spans="1:8" ht="15">
      <c r="A27" s="28" t="s">
        <v>45</v>
      </c>
      <c r="B27" s="16">
        <v>445</v>
      </c>
      <c r="C27" s="17">
        <v>43874</v>
      </c>
      <c r="D27" s="17">
        <v>43885</v>
      </c>
      <c r="E27" s="17"/>
      <c r="F27" s="17"/>
      <c r="G27" s="1">
        <f t="shared" si="0"/>
        <v>11</v>
      </c>
      <c r="H27" s="16">
        <f t="shared" si="1"/>
        <v>4895</v>
      </c>
    </row>
    <row r="28" spans="1:8" ht="15">
      <c r="A28" s="28" t="s">
        <v>46</v>
      </c>
      <c r="B28" s="16">
        <v>500</v>
      </c>
      <c r="C28" s="17">
        <v>43887</v>
      </c>
      <c r="D28" s="17">
        <v>43885</v>
      </c>
      <c r="E28" s="17"/>
      <c r="F28" s="17"/>
      <c r="G28" s="1">
        <f t="shared" si="0"/>
        <v>-2</v>
      </c>
      <c r="H28" s="16">
        <f t="shared" si="1"/>
        <v>-1000</v>
      </c>
    </row>
    <row r="29" spans="1:8" ht="15">
      <c r="A29" s="28" t="s">
        <v>47</v>
      </c>
      <c r="B29" s="16">
        <v>120.91</v>
      </c>
      <c r="C29" s="17">
        <v>43891</v>
      </c>
      <c r="D29" s="17">
        <v>43885</v>
      </c>
      <c r="E29" s="17"/>
      <c r="F29" s="17"/>
      <c r="G29" s="1">
        <f t="shared" si="0"/>
        <v>-6</v>
      </c>
      <c r="H29" s="16">
        <f t="shared" si="1"/>
        <v>-725.46</v>
      </c>
    </row>
    <row r="30" spans="1:8" ht="15">
      <c r="A30" s="28" t="s">
        <v>48</v>
      </c>
      <c r="B30" s="16">
        <v>152.92</v>
      </c>
      <c r="C30" s="17">
        <v>43891</v>
      </c>
      <c r="D30" s="17">
        <v>43885</v>
      </c>
      <c r="E30" s="17"/>
      <c r="F30" s="17"/>
      <c r="G30" s="1">
        <f t="shared" si="0"/>
        <v>-6</v>
      </c>
      <c r="H30" s="16">
        <f t="shared" si="1"/>
        <v>-917.52</v>
      </c>
    </row>
    <row r="31" spans="1:8" ht="15">
      <c r="A31" s="28" t="s">
        <v>49</v>
      </c>
      <c r="B31" s="16">
        <v>100.51</v>
      </c>
      <c r="C31" s="17">
        <v>43891</v>
      </c>
      <c r="D31" s="17">
        <v>43885</v>
      </c>
      <c r="E31" s="17"/>
      <c r="F31" s="17"/>
      <c r="G31" s="1">
        <f t="shared" si="0"/>
        <v>-6</v>
      </c>
      <c r="H31" s="16">
        <f t="shared" si="1"/>
        <v>-603.0600000000001</v>
      </c>
    </row>
    <row r="32" spans="1:8" ht="15">
      <c r="A32" s="28" t="s">
        <v>50</v>
      </c>
      <c r="B32" s="16">
        <v>374.27</v>
      </c>
      <c r="C32" s="17">
        <v>43897</v>
      </c>
      <c r="D32" s="17">
        <v>43885</v>
      </c>
      <c r="E32" s="17"/>
      <c r="F32" s="17"/>
      <c r="G32" s="1">
        <f t="shared" si="0"/>
        <v>-12</v>
      </c>
      <c r="H32" s="16">
        <f t="shared" si="1"/>
        <v>-4491.24</v>
      </c>
    </row>
    <row r="33" spans="1:8" ht="15">
      <c r="A33" s="28" t="s">
        <v>51</v>
      </c>
      <c r="B33" s="16">
        <v>380</v>
      </c>
      <c r="C33" s="17">
        <v>43901</v>
      </c>
      <c r="D33" s="17">
        <v>43885</v>
      </c>
      <c r="E33" s="17"/>
      <c r="F33" s="17"/>
      <c r="G33" s="1">
        <f t="shared" si="0"/>
        <v>-16</v>
      </c>
      <c r="H33" s="16">
        <f t="shared" si="1"/>
        <v>-6080</v>
      </c>
    </row>
    <row r="34" spans="1:8" ht="15">
      <c r="A34" s="28" t="s">
        <v>52</v>
      </c>
      <c r="B34" s="16">
        <v>221.5</v>
      </c>
      <c r="C34" s="17">
        <v>43903</v>
      </c>
      <c r="D34" s="17">
        <v>43885</v>
      </c>
      <c r="E34" s="17"/>
      <c r="F34" s="17"/>
      <c r="G34" s="1">
        <f t="shared" si="0"/>
        <v>-18</v>
      </c>
      <c r="H34" s="16">
        <f t="shared" si="1"/>
        <v>-3987</v>
      </c>
    </row>
    <row r="35" spans="1:8" ht="15">
      <c r="A35" s="28" t="s">
        <v>53</v>
      </c>
      <c r="B35" s="16">
        <v>600</v>
      </c>
      <c r="C35" s="17">
        <v>43918</v>
      </c>
      <c r="D35" s="17">
        <v>43896</v>
      </c>
      <c r="E35" s="17"/>
      <c r="F35" s="17"/>
      <c r="G35" s="1">
        <f t="shared" si="0"/>
        <v>-22</v>
      </c>
      <c r="H35" s="16">
        <f t="shared" si="1"/>
        <v>-13200</v>
      </c>
    </row>
    <row r="36" spans="1:8" ht="15">
      <c r="A36" s="28" t="s">
        <v>54</v>
      </c>
      <c r="B36" s="16">
        <v>600</v>
      </c>
      <c r="C36" s="17">
        <v>43918</v>
      </c>
      <c r="D36" s="17">
        <v>43896</v>
      </c>
      <c r="E36" s="17"/>
      <c r="F36" s="17"/>
      <c r="G36" s="1">
        <f t="shared" si="0"/>
        <v>-22</v>
      </c>
      <c r="H36" s="16">
        <f t="shared" si="1"/>
        <v>-13200</v>
      </c>
    </row>
    <row r="37" spans="1:8" ht="15">
      <c r="A37" s="28" t="s">
        <v>55</v>
      </c>
      <c r="B37" s="16">
        <v>2425</v>
      </c>
      <c r="C37" s="17">
        <v>43904</v>
      </c>
      <c r="D37" s="17">
        <v>43896</v>
      </c>
      <c r="E37" s="17"/>
      <c r="F37" s="17"/>
      <c r="G37" s="1">
        <f t="shared" si="0"/>
        <v>-8</v>
      </c>
      <c r="H37" s="16">
        <f t="shared" si="1"/>
        <v>-19400</v>
      </c>
    </row>
    <row r="38" spans="1:8" ht="15">
      <c r="A38" s="28" t="s">
        <v>56</v>
      </c>
      <c r="B38" s="16">
        <v>2460</v>
      </c>
      <c r="C38" s="17">
        <v>43904</v>
      </c>
      <c r="D38" s="17">
        <v>43896</v>
      </c>
      <c r="E38" s="17"/>
      <c r="F38" s="17"/>
      <c r="G38" s="1">
        <f t="shared" si="0"/>
        <v>-8</v>
      </c>
      <c r="H38" s="16">
        <f t="shared" si="1"/>
        <v>-19680</v>
      </c>
    </row>
    <row r="39" spans="1:8" ht="15">
      <c r="A39" s="28" t="s">
        <v>57</v>
      </c>
      <c r="B39" s="16">
        <v>2741.6</v>
      </c>
      <c r="C39" s="17">
        <v>43904</v>
      </c>
      <c r="D39" s="17">
        <v>43896</v>
      </c>
      <c r="E39" s="17"/>
      <c r="F39" s="17"/>
      <c r="G39" s="1">
        <f t="shared" si="0"/>
        <v>-8</v>
      </c>
      <c r="H39" s="16">
        <f t="shared" si="1"/>
        <v>-21932.8</v>
      </c>
    </row>
    <row r="40" spans="1:8" ht="15">
      <c r="A40" s="28" t="s">
        <v>58</v>
      </c>
      <c r="B40" s="16">
        <v>1875</v>
      </c>
      <c r="C40" s="17">
        <v>43904</v>
      </c>
      <c r="D40" s="17">
        <v>43896</v>
      </c>
      <c r="E40" s="17"/>
      <c r="F40" s="17"/>
      <c r="G40" s="1">
        <f t="shared" si="0"/>
        <v>-8</v>
      </c>
      <c r="H40" s="16">
        <f t="shared" si="1"/>
        <v>-15000</v>
      </c>
    </row>
    <row r="41" spans="1:8" ht="15">
      <c r="A41" s="28" t="s">
        <v>59</v>
      </c>
      <c r="B41" s="16">
        <v>741.6</v>
      </c>
      <c r="C41" s="17">
        <v>43904</v>
      </c>
      <c r="D41" s="17">
        <v>43896</v>
      </c>
      <c r="E41" s="17"/>
      <c r="F41" s="17"/>
      <c r="G41" s="1">
        <f t="shared" si="0"/>
        <v>-8</v>
      </c>
      <c r="H41" s="16">
        <f t="shared" si="1"/>
        <v>-5932.8</v>
      </c>
    </row>
    <row r="42" spans="1:8" ht="15">
      <c r="A42" s="28" t="s">
        <v>60</v>
      </c>
      <c r="B42" s="16">
        <v>2290</v>
      </c>
      <c r="C42" s="17">
        <v>43904</v>
      </c>
      <c r="D42" s="17">
        <v>43896</v>
      </c>
      <c r="E42" s="17"/>
      <c r="F42" s="17"/>
      <c r="G42" s="1">
        <f t="shared" si="0"/>
        <v>-8</v>
      </c>
      <c r="H42" s="16">
        <f t="shared" si="1"/>
        <v>-18320</v>
      </c>
    </row>
    <row r="43" spans="1:8" ht="15">
      <c r="A43" s="28" t="s">
        <v>61</v>
      </c>
      <c r="B43" s="16">
        <v>405</v>
      </c>
      <c r="C43" s="17">
        <v>43904</v>
      </c>
      <c r="D43" s="17">
        <v>43896</v>
      </c>
      <c r="E43" s="17"/>
      <c r="F43" s="17"/>
      <c r="G43" s="1">
        <f t="shared" si="0"/>
        <v>-8</v>
      </c>
      <c r="H43" s="16">
        <f t="shared" si="1"/>
        <v>-3240</v>
      </c>
    </row>
    <row r="44" spans="1:8" ht="15">
      <c r="A44" s="28" t="s">
        <v>62</v>
      </c>
      <c r="B44" s="16">
        <v>255</v>
      </c>
      <c r="C44" s="17">
        <v>43904</v>
      </c>
      <c r="D44" s="17">
        <v>43896</v>
      </c>
      <c r="E44" s="17"/>
      <c r="F44" s="17"/>
      <c r="G44" s="1">
        <f t="shared" si="0"/>
        <v>-8</v>
      </c>
      <c r="H44" s="16">
        <f t="shared" si="1"/>
        <v>-2040</v>
      </c>
    </row>
    <row r="45" spans="1:8" ht="15">
      <c r="A45" s="28" t="s">
        <v>63</v>
      </c>
      <c r="B45" s="16">
        <v>144.5</v>
      </c>
      <c r="C45" s="17">
        <v>43909</v>
      </c>
      <c r="D45" s="17">
        <v>43913</v>
      </c>
      <c r="E45" s="17"/>
      <c r="F45" s="17"/>
      <c r="G45" s="1">
        <f t="shared" si="0"/>
        <v>4</v>
      </c>
      <c r="H45" s="16">
        <f t="shared" si="1"/>
        <v>578</v>
      </c>
    </row>
    <row r="46" spans="1:8" ht="15">
      <c r="A46" s="28" t="s">
        <v>64</v>
      </c>
      <c r="B46" s="16">
        <v>235</v>
      </c>
      <c r="C46" s="17">
        <v>43910</v>
      </c>
      <c r="D46" s="17">
        <v>43913</v>
      </c>
      <c r="E46" s="17"/>
      <c r="F46" s="17"/>
      <c r="G46" s="1">
        <f t="shared" si="0"/>
        <v>3</v>
      </c>
      <c r="H46" s="16">
        <f t="shared" si="1"/>
        <v>705</v>
      </c>
    </row>
    <row r="47" spans="1:8" ht="15">
      <c r="A47" s="28" t="s">
        <v>65</v>
      </c>
      <c r="B47" s="16">
        <v>110.54</v>
      </c>
      <c r="C47" s="17">
        <v>43915</v>
      </c>
      <c r="D47" s="17">
        <v>43913</v>
      </c>
      <c r="E47" s="17"/>
      <c r="F47" s="17"/>
      <c r="G47" s="1">
        <f t="shared" si="0"/>
        <v>-2</v>
      </c>
      <c r="H47" s="16">
        <f t="shared" si="1"/>
        <v>-221.08</v>
      </c>
    </row>
    <row r="48" spans="1:8" ht="15">
      <c r="A48" s="28" t="s">
        <v>66</v>
      </c>
      <c r="B48" s="16">
        <v>1015</v>
      </c>
      <c r="C48" s="17">
        <v>43918</v>
      </c>
      <c r="D48" s="17">
        <v>43913</v>
      </c>
      <c r="E48" s="17"/>
      <c r="F48" s="17"/>
      <c r="G48" s="1">
        <f t="shared" si="0"/>
        <v>-5</v>
      </c>
      <c r="H48" s="16">
        <f t="shared" si="1"/>
        <v>-5075</v>
      </c>
    </row>
    <row r="49" spans="1:8" ht="15">
      <c r="A49" s="28" t="s">
        <v>67</v>
      </c>
      <c r="B49" s="16">
        <v>221.77</v>
      </c>
      <c r="C49" s="17">
        <v>43920</v>
      </c>
      <c r="D49" s="17">
        <v>43913</v>
      </c>
      <c r="E49" s="17"/>
      <c r="F49" s="17"/>
      <c r="G49" s="1">
        <f t="shared" si="0"/>
        <v>-7</v>
      </c>
      <c r="H49" s="16">
        <f t="shared" si="1"/>
        <v>-1552.39</v>
      </c>
    </row>
    <row r="50" spans="1:8" ht="15">
      <c r="A50" s="28" t="s">
        <v>68</v>
      </c>
      <c r="B50" s="16">
        <v>555</v>
      </c>
      <c r="C50" s="17">
        <v>43895</v>
      </c>
      <c r="D50" s="17">
        <v>43913</v>
      </c>
      <c r="E50" s="17"/>
      <c r="F50" s="17"/>
      <c r="G50" s="1">
        <f t="shared" si="0"/>
        <v>18</v>
      </c>
      <c r="H50" s="16">
        <f t="shared" si="1"/>
        <v>9990</v>
      </c>
    </row>
    <row r="51" spans="1:8" ht="15">
      <c r="A51" s="28" t="s">
        <v>69</v>
      </c>
      <c r="B51" s="16">
        <v>1500</v>
      </c>
      <c r="C51" s="17">
        <v>43901</v>
      </c>
      <c r="D51" s="17">
        <v>43913</v>
      </c>
      <c r="E51" s="17"/>
      <c r="F51" s="17"/>
      <c r="G51" s="1">
        <f t="shared" si="0"/>
        <v>12</v>
      </c>
      <c r="H51" s="16">
        <f t="shared" si="1"/>
        <v>18000</v>
      </c>
    </row>
    <row r="52" spans="1:8" ht="15">
      <c r="A52" s="28" t="s">
        <v>70</v>
      </c>
      <c r="B52" s="16">
        <v>560.8</v>
      </c>
      <c r="C52" s="17">
        <v>43918</v>
      </c>
      <c r="D52" s="17">
        <v>43913</v>
      </c>
      <c r="E52" s="17"/>
      <c r="F52" s="17"/>
      <c r="G52" s="1">
        <f t="shared" si="0"/>
        <v>-5</v>
      </c>
      <c r="H52" s="16">
        <f t="shared" si="1"/>
        <v>-2804</v>
      </c>
    </row>
    <row r="53" spans="1:8" ht="15">
      <c r="A53" s="28" t="s">
        <v>71</v>
      </c>
      <c r="B53" s="16">
        <v>2146</v>
      </c>
      <c r="C53" s="17">
        <v>43918</v>
      </c>
      <c r="D53" s="17">
        <v>43913</v>
      </c>
      <c r="E53" s="17"/>
      <c r="F53" s="17"/>
      <c r="G53" s="1">
        <f t="shared" si="0"/>
        <v>-5</v>
      </c>
      <c r="H53" s="16">
        <f t="shared" si="1"/>
        <v>-10730</v>
      </c>
    </row>
    <row r="54" spans="1:8" ht="15">
      <c r="A54" s="28" t="s">
        <v>72</v>
      </c>
      <c r="B54" s="16">
        <v>376.44</v>
      </c>
      <c r="C54" s="17">
        <v>43924</v>
      </c>
      <c r="D54" s="17">
        <v>43913</v>
      </c>
      <c r="E54" s="17"/>
      <c r="F54" s="17"/>
      <c r="G54" s="1">
        <f t="shared" si="0"/>
        <v>-11</v>
      </c>
      <c r="H54" s="16">
        <f t="shared" si="1"/>
        <v>-4140.84</v>
      </c>
    </row>
    <row r="55" spans="1:8" ht="15">
      <c r="A55" s="28" t="s">
        <v>73</v>
      </c>
      <c r="B55" s="16">
        <v>2181.8</v>
      </c>
      <c r="C55" s="17">
        <v>43932</v>
      </c>
      <c r="D55" s="17">
        <v>43913</v>
      </c>
      <c r="E55" s="17"/>
      <c r="F55" s="17"/>
      <c r="G55" s="1">
        <f t="shared" si="0"/>
        <v>-19</v>
      </c>
      <c r="H55" s="16">
        <f t="shared" si="1"/>
        <v>-41454.200000000004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28323.06</v>
      </c>
      <c r="C1">
        <f>COUNTA(A4:A203)</f>
        <v>25</v>
      </c>
      <c r="G1" s="20">
        <f>IF(B1&lt;&gt;0,H1/B1,0)</f>
        <v>-4.573600098294464</v>
      </c>
      <c r="H1" s="19">
        <f>SUM(H4:H195)</f>
        <v>-129538.35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74</v>
      </c>
      <c r="B4" s="16">
        <v>713</v>
      </c>
      <c r="C4" s="17">
        <v>43943</v>
      </c>
      <c r="D4" s="17">
        <v>43944</v>
      </c>
      <c r="E4" s="17"/>
      <c r="F4" s="17"/>
      <c r="G4" s="1">
        <f>D4-C4-(F4-E4)</f>
        <v>1</v>
      </c>
      <c r="H4" s="16">
        <f>B4*G4</f>
        <v>713</v>
      </c>
    </row>
    <row r="5" spans="1:8" ht="15">
      <c r="A5" s="28" t="s">
        <v>75</v>
      </c>
      <c r="B5" s="16">
        <v>341.96</v>
      </c>
      <c r="C5" s="17">
        <v>43911</v>
      </c>
      <c r="D5" s="17">
        <v>43944</v>
      </c>
      <c r="E5" s="17"/>
      <c r="F5" s="17"/>
      <c r="G5" s="1">
        <f aca="true" t="shared" si="0" ref="G5:G68">D5-C5-(F5-E5)</f>
        <v>33</v>
      </c>
      <c r="H5" s="16">
        <f aca="true" t="shared" si="1" ref="H5:H68">B5*G5</f>
        <v>11284.679999999998</v>
      </c>
    </row>
    <row r="6" spans="1:8" ht="15">
      <c r="A6" s="28" t="s">
        <v>76</v>
      </c>
      <c r="B6" s="16">
        <v>153.73</v>
      </c>
      <c r="C6" s="17">
        <v>43929</v>
      </c>
      <c r="D6" s="17">
        <v>43944</v>
      </c>
      <c r="E6" s="17"/>
      <c r="F6" s="17"/>
      <c r="G6" s="1">
        <f t="shared" si="0"/>
        <v>15</v>
      </c>
      <c r="H6" s="16">
        <f t="shared" si="1"/>
        <v>2305.95</v>
      </c>
    </row>
    <row r="7" spans="1:8" ht="15">
      <c r="A7" s="28" t="s">
        <v>77</v>
      </c>
      <c r="B7" s="16">
        <v>352.37</v>
      </c>
      <c r="C7" s="17">
        <v>43953</v>
      </c>
      <c r="D7" s="17">
        <v>43944</v>
      </c>
      <c r="E7" s="17"/>
      <c r="F7" s="17"/>
      <c r="G7" s="1">
        <f t="shared" si="0"/>
        <v>-9</v>
      </c>
      <c r="H7" s="16">
        <f t="shared" si="1"/>
        <v>-3171.33</v>
      </c>
    </row>
    <row r="8" spans="1:8" ht="15">
      <c r="A8" s="28" t="s">
        <v>78</v>
      </c>
      <c r="B8" s="16">
        <v>322.7</v>
      </c>
      <c r="C8" s="17">
        <v>43927</v>
      </c>
      <c r="D8" s="17">
        <v>43944</v>
      </c>
      <c r="E8" s="17"/>
      <c r="F8" s="17"/>
      <c r="G8" s="1">
        <f t="shared" si="0"/>
        <v>17</v>
      </c>
      <c r="H8" s="16">
        <f t="shared" si="1"/>
        <v>5485.9</v>
      </c>
    </row>
    <row r="9" spans="1:8" ht="15">
      <c r="A9" s="28" t="s">
        <v>79</v>
      </c>
      <c r="B9" s="16">
        <v>1720</v>
      </c>
      <c r="C9" s="17">
        <v>43959</v>
      </c>
      <c r="D9" s="17">
        <v>43944</v>
      </c>
      <c r="E9" s="17"/>
      <c r="F9" s="17"/>
      <c r="G9" s="1">
        <f t="shared" si="0"/>
        <v>-15</v>
      </c>
      <c r="H9" s="16">
        <f t="shared" si="1"/>
        <v>-25800</v>
      </c>
    </row>
    <row r="10" spans="1:8" ht="15">
      <c r="A10" s="28" t="s">
        <v>80</v>
      </c>
      <c r="B10" s="16">
        <v>20</v>
      </c>
      <c r="C10" s="17">
        <v>43992</v>
      </c>
      <c r="D10" s="17">
        <v>43977</v>
      </c>
      <c r="E10" s="17"/>
      <c r="F10" s="17"/>
      <c r="G10" s="1">
        <f t="shared" si="0"/>
        <v>-15</v>
      </c>
      <c r="H10" s="16">
        <f t="shared" si="1"/>
        <v>-300</v>
      </c>
    </row>
    <row r="11" spans="1:8" ht="15">
      <c r="A11" s="28" t="s">
        <v>81</v>
      </c>
      <c r="B11" s="16">
        <v>265</v>
      </c>
      <c r="C11" s="17">
        <v>43992</v>
      </c>
      <c r="D11" s="17">
        <v>43977</v>
      </c>
      <c r="E11" s="17"/>
      <c r="F11" s="17"/>
      <c r="G11" s="1">
        <f t="shared" si="0"/>
        <v>-15</v>
      </c>
      <c r="H11" s="16">
        <f t="shared" si="1"/>
        <v>-3975</v>
      </c>
    </row>
    <row r="12" spans="1:8" ht="15">
      <c r="A12" s="28" t="s">
        <v>82</v>
      </c>
      <c r="B12" s="16">
        <v>154.96</v>
      </c>
      <c r="C12" s="17">
        <v>43944</v>
      </c>
      <c r="D12" s="17">
        <v>43977</v>
      </c>
      <c r="E12" s="17"/>
      <c r="F12" s="17"/>
      <c r="G12" s="1">
        <f t="shared" si="0"/>
        <v>33</v>
      </c>
      <c r="H12" s="16">
        <f t="shared" si="1"/>
        <v>5113.68</v>
      </c>
    </row>
    <row r="13" spans="1:8" ht="15">
      <c r="A13" s="28" t="s">
        <v>83</v>
      </c>
      <c r="B13" s="16">
        <v>100.51</v>
      </c>
      <c r="C13" s="17">
        <v>43974</v>
      </c>
      <c r="D13" s="17">
        <v>43977</v>
      </c>
      <c r="E13" s="17"/>
      <c r="F13" s="17"/>
      <c r="G13" s="1">
        <f t="shared" si="0"/>
        <v>3</v>
      </c>
      <c r="H13" s="16">
        <f t="shared" si="1"/>
        <v>301.53000000000003</v>
      </c>
    </row>
    <row r="14" spans="1:8" ht="15">
      <c r="A14" s="28" t="s">
        <v>84</v>
      </c>
      <c r="B14" s="16">
        <v>152.92</v>
      </c>
      <c r="C14" s="17">
        <v>43974</v>
      </c>
      <c r="D14" s="17">
        <v>43977</v>
      </c>
      <c r="E14" s="17"/>
      <c r="F14" s="17"/>
      <c r="G14" s="1">
        <f t="shared" si="0"/>
        <v>3</v>
      </c>
      <c r="H14" s="16">
        <f t="shared" si="1"/>
        <v>458.76</v>
      </c>
    </row>
    <row r="15" spans="1:8" ht="15">
      <c r="A15" s="28" t="s">
        <v>85</v>
      </c>
      <c r="B15" s="16">
        <v>120.91</v>
      </c>
      <c r="C15" s="17">
        <v>43974</v>
      </c>
      <c r="D15" s="17">
        <v>43977</v>
      </c>
      <c r="E15" s="17"/>
      <c r="F15" s="17"/>
      <c r="G15" s="1">
        <f t="shared" si="0"/>
        <v>3</v>
      </c>
      <c r="H15" s="16">
        <f t="shared" si="1"/>
        <v>362.73</v>
      </c>
    </row>
    <row r="16" spans="1:8" ht="15">
      <c r="A16" s="28" t="s">
        <v>86</v>
      </c>
      <c r="B16" s="16">
        <v>420.26</v>
      </c>
      <c r="C16" s="17">
        <v>43974</v>
      </c>
      <c r="D16" s="17">
        <v>43977</v>
      </c>
      <c r="E16" s="17"/>
      <c r="F16" s="17"/>
      <c r="G16" s="1">
        <f t="shared" si="0"/>
        <v>3</v>
      </c>
      <c r="H16" s="16">
        <f t="shared" si="1"/>
        <v>1260.78</v>
      </c>
    </row>
    <row r="17" spans="1:8" ht="15">
      <c r="A17" s="28" t="s">
        <v>87</v>
      </c>
      <c r="B17" s="16">
        <v>446.43</v>
      </c>
      <c r="C17" s="17">
        <v>43931</v>
      </c>
      <c r="D17" s="17">
        <v>43977</v>
      </c>
      <c r="E17" s="17"/>
      <c r="F17" s="17"/>
      <c r="G17" s="1">
        <f t="shared" si="0"/>
        <v>46</v>
      </c>
      <c r="H17" s="16">
        <f t="shared" si="1"/>
        <v>20535.78</v>
      </c>
    </row>
    <row r="18" spans="1:8" ht="15">
      <c r="A18" s="28" t="s">
        <v>88</v>
      </c>
      <c r="B18" s="16">
        <v>284.78</v>
      </c>
      <c r="C18" s="17">
        <v>43985</v>
      </c>
      <c r="D18" s="17">
        <v>43977</v>
      </c>
      <c r="E18" s="17"/>
      <c r="F18" s="17"/>
      <c r="G18" s="1">
        <f t="shared" si="0"/>
        <v>-8</v>
      </c>
      <c r="H18" s="16">
        <f t="shared" si="1"/>
        <v>-2278.24</v>
      </c>
    </row>
    <row r="19" spans="1:8" ht="15">
      <c r="A19" s="28" t="s">
        <v>89</v>
      </c>
      <c r="B19" s="16">
        <v>7600</v>
      </c>
      <c r="C19" s="17">
        <v>43985</v>
      </c>
      <c r="D19" s="17">
        <v>43977</v>
      </c>
      <c r="E19" s="17"/>
      <c r="F19" s="17"/>
      <c r="G19" s="1">
        <f t="shared" si="0"/>
        <v>-8</v>
      </c>
      <c r="H19" s="16">
        <f t="shared" si="1"/>
        <v>-60800</v>
      </c>
    </row>
    <row r="20" spans="1:8" ht="15">
      <c r="A20" s="28" t="s">
        <v>90</v>
      </c>
      <c r="B20" s="16">
        <v>329.02</v>
      </c>
      <c r="C20" s="17">
        <v>43985</v>
      </c>
      <c r="D20" s="17">
        <v>43977</v>
      </c>
      <c r="E20" s="17"/>
      <c r="F20" s="17"/>
      <c r="G20" s="1">
        <f t="shared" si="0"/>
        <v>-8</v>
      </c>
      <c r="H20" s="16">
        <f t="shared" si="1"/>
        <v>-2632.16</v>
      </c>
    </row>
    <row r="21" spans="1:8" ht="15">
      <c r="A21" s="28" t="s">
        <v>91</v>
      </c>
      <c r="B21" s="16">
        <v>262.5</v>
      </c>
      <c r="C21" s="17">
        <v>43992</v>
      </c>
      <c r="D21" s="17">
        <v>43977</v>
      </c>
      <c r="E21" s="17"/>
      <c r="F21" s="17"/>
      <c r="G21" s="1">
        <f t="shared" si="0"/>
        <v>-15</v>
      </c>
      <c r="H21" s="16">
        <f t="shared" si="1"/>
        <v>-3937.5</v>
      </c>
    </row>
    <row r="22" spans="1:8" ht="15">
      <c r="A22" s="28" t="s">
        <v>92</v>
      </c>
      <c r="B22" s="16">
        <v>250</v>
      </c>
      <c r="C22" s="17">
        <v>43974</v>
      </c>
      <c r="D22" s="17">
        <v>44005</v>
      </c>
      <c r="E22" s="17"/>
      <c r="F22" s="17"/>
      <c r="G22" s="1">
        <f t="shared" si="0"/>
        <v>31</v>
      </c>
      <c r="H22" s="16">
        <f t="shared" si="1"/>
        <v>7750</v>
      </c>
    </row>
    <row r="23" spans="1:8" ht="15">
      <c r="A23" s="28" t="s">
        <v>93</v>
      </c>
      <c r="B23" s="16">
        <v>2068.9</v>
      </c>
      <c r="C23" s="17">
        <v>43994</v>
      </c>
      <c r="D23" s="17">
        <v>44005</v>
      </c>
      <c r="E23" s="17"/>
      <c r="F23" s="17"/>
      <c r="G23" s="1">
        <f t="shared" si="0"/>
        <v>11</v>
      </c>
      <c r="H23" s="16">
        <f t="shared" si="1"/>
        <v>22757.9</v>
      </c>
    </row>
    <row r="24" spans="1:8" ht="15">
      <c r="A24" s="28" t="s">
        <v>94</v>
      </c>
      <c r="B24" s="16">
        <v>10066</v>
      </c>
      <c r="C24" s="17">
        <v>44013</v>
      </c>
      <c r="D24" s="17">
        <v>44005</v>
      </c>
      <c r="E24" s="17"/>
      <c r="F24" s="17"/>
      <c r="G24" s="1">
        <f t="shared" si="0"/>
        <v>-8</v>
      </c>
      <c r="H24" s="16">
        <f t="shared" si="1"/>
        <v>-80528</v>
      </c>
    </row>
    <row r="25" spans="1:8" ht="15">
      <c r="A25" s="28" t="s">
        <v>95</v>
      </c>
      <c r="B25" s="16">
        <v>1300</v>
      </c>
      <c r="C25" s="17">
        <v>44015</v>
      </c>
      <c r="D25" s="17">
        <v>44005</v>
      </c>
      <c r="E25" s="17"/>
      <c r="F25" s="17"/>
      <c r="G25" s="1">
        <f t="shared" si="0"/>
        <v>-10</v>
      </c>
      <c r="H25" s="16">
        <f t="shared" si="1"/>
        <v>-13000</v>
      </c>
    </row>
    <row r="26" spans="1:8" ht="15">
      <c r="A26" s="28" t="s">
        <v>96</v>
      </c>
      <c r="B26" s="16">
        <v>281.4</v>
      </c>
      <c r="C26" s="17">
        <v>44015</v>
      </c>
      <c r="D26" s="17">
        <v>44005</v>
      </c>
      <c r="E26" s="17"/>
      <c r="F26" s="17"/>
      <c r="G26" s="1">
        <f t="shared" si="0"/>
        <v>-10</v>
      </c>
      <c r="H26" s="16">
        <f t="shared" si="1"/>
        <v>-2814</v>
      </c>
    </row>
    <row r="27" spans="1:8" ht="15">
      <c r="A27" s="28" t="s">
        <v>97</v>
      </c>
      <c r="B27" s="16">
        <v>260</v>
      </c>
      <c r="C27" s="17">
        <v>44024</v>
      </c>
      <c r="D27" s="17">
        <v>44005</v>
      </c>
      <c r="E27" s="17"/>
      <c r="F27" s="17"/>
      <c r="G27" s="1">
        <f t="shared" si="0"/>
        <v>-19</v>
      </c>
      <c r="H27" s="16">
        <f t="shared" si="1"/>
        <v>-4940</v>
      </c>
    </row>
    <row r="28" spans="1:8" ht="15">
      <c r="A28" s="28" t="s">
        <v>98</v>
      </c>
      <c r="B28" s="16">
        <v>335.71</v>
      </c>
      <c r="C28" s="17">
        <v>44016</v>
      </c>
      <c r="D28" s="17">
        <v>44005</v>
      </c>
      <c r="E28" s="17"/>
      <c r="F28" s="17"/>
      <c r="G28" s="1">
        <f t="shared" si="0"/>
        <v>-11</v>
      </c>
      <c r="H28" s="16">
        <f t="shared" si="1"/>
        <v>-3692.81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29485.03</v>
      </c>
      <c r="C1">
        <f>COUNTA(A4:A203)</f>
        <v>49</v>
      </c>
      <c r="G1" s="20">
        <f>IF(B1&lt;&gt;0,H1/B1,0)</f>
        <v>-3.2501974730905823</v>
      </c>
      <c r="H1" s="19">
        <f>SUM(H4:H195)</f>
        <v>-95832.17000000001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99</v>
      </c>
      <c r="B4" s="16">
        <v>186.2</v>
      </c>
      <c r="C4" s="17">
        <v>44029</v>
      </c>
      <c r="D4" s="17">
        <v>44027</v>
      </c>
      <c r="E4" s="17"/>
      <c r="F4" s="17"/>
      <c r="G4" s="1">
        <f>D4-C4-(F4-E4)</f>
        <v>-2</v>
      </c>
      <c r="H4" s="16">
        <f>B4*G4</f>
        <v>-372.4</v>
      </c>
    </row>
    <row r="5" spans="1:8" ht="15">
      <c r="A5" s="28" t="s">
        <v>100</v>
      </c>
      <c r="B5" s="16">
        <v>1200</v>
      </c>
      <c r="C5" s="17">
        <v>44029</v>
      </c>
      <c r="D5" s="17">
        <v>44027</v>
      </c>
      <c r="E5" s="17"/>
      <c r="F5" s="17"/>
      <c r="G5" s="1">
        <f aca="true" t="shared" si="0" ref="G5:G68">D5-C5-(F5-E5)</f>
        <v>-2</v>
      </c>
      <c r="H5" s="16">
        <f aca="true" t="shared" si="1" ref="H5:H68">B5*G5</f>
        <v>-2400</v>
      </c>
    </row>
    <row r="6" spans="1:8" ht="15">
      <c r="A6" s="28" t="s">
        <v>101</v>
      </c>
      <c r="B6" s="16">
        <v>60</v>
      </c>
      <c r="C6" s="17">
        <v>44032</v>
      </c>
      <c r="D6" s="17">
        <v>44027</v>
      </c>
      <c r="E6" s="17"/>
      <c r="F6" s="17"/>
      <c r="G6" s="1">
        <f t="shared" si="0"/>
        <v>-5</v>
      </c>
      <c r="H6" s="16">
        <f t="shared" si="1"/>
        <v>-300</v>
      </c>
    </row>
    <row r="7" spans="1:8" ht="15">
      <c r="A7" s="28" t="s">
        <v>102</v>
      </c>
      <c r="B7" s="16">
        <v>169.19</v>
      </c>
      <c r="C7" s="17">
        <v>44035</v>
      </c>
      <c r="D7" s="17">
        <v>44027</v>
      </c>
      <c r="E7" s="17"/>
      <c r="F7" s="17"/>
      <c r="G7" s="1">
        <f t="shared" si="0"/>
        <v>-8</v>
      </c>
      <c r="H7" s="16">
        <f t="shared" si="1"/>
        <v>-1353.52</v>
      </c>
    </row>
    <row r="8" spans="1:8" ht="15">
      <c r="A8" s="28" t="s">
        <v>103</v>
      </c>
      <c r="B8" s="16">
        <v>947.87</v>
      </c>
      <c r="C8" s="17">
        <v>44035</v>
      </c>
      <c r="D8" s="17">
        <v>44027</v>
      </c>
      <c r="E8" s="17"/>
      <c r="F8" s="17"/>
      <c r="G8" s="1">
        <f t="shared" si="0"/>
        <v>-8</v>
      </c>
      <c r="H8" s="16">
        <f t="shared" si="1"/>
        <v>-7582.96</v>
      </c>
    </row>
    <row r="9" spans="1:8" ht="15">
      <c r="A9" s="28" t="s">
        <v>104</v>
      </c>
      <c r="B9" s="16">
        <v>1167.25</v>
      </c>
      <c r="C9" s="17">
        <v>44035</v>
      </c>
      <c r="D9" s="17">
        <v>44027</v>
      </c>
      <c r="E9" s="17"/>
      <c r="F9" s="17"/>
      <c r="G9" s="1">
        <f t="shared" si="0"/>
        <v>-8</v>
      </c>
      <c r="H9" s="16">
        <f t="shared" si="1"/>
        <v>-9338</v>
      </c>
    </row>
    <row r="10" spans="1:8" ht="15">
      <c r="A10" s="28" t="s">
        <v>105</v>
      </c>
      <c r="B10" s="16">
        <v>145.78</v>
      </c>
      <c r="C10" s="17">
        <v>44035</v>
      </c>
      <c r="D10" s="17">
        <v>44027</v>
      </c>
      <c r="E10" s="17"/>
      <c r="F10" s="17"/>
      <c r="G10" s="1">
        <f t="shared" si="0"/>
        <v>-8</v>
      </c>
      <c r="H10" s="16">
        <f t="shared" si="1"/>
        <v>-1166.24</v>
      </c>
    </row>
    <row r="11" spans="1:8" ht="15">
      <c r="A11" s="28" t="s">
        <v>106</v>
      </c>
      <c r="B11" s="16">
        <v>178.41</v>
      </c>
      <c r="C11" s="17">
        <v>44035</v>
      </c>
      <c r="D11" s="17">
        <v>44027</v>
      </c>
      <c r="E11" s="17"/>
      <c r="F11" s="17"/>
      <c r="G11" s="1">
        <f t="shared" si="0"/>
        <v>-8</v>
      </c>
      <c r="H11" s="16">
        <f t="shared" si="1"/>
        <v>-1427.28</v>
      </c>
    </row>
    <row r="12" spans="1:8" ht="15">
      <c r="A12" s="28" t="s">
        <v>107</v>
      </c>
      <c r="B12" s="16">
        <v>137</v>
      </c>
      <c r="C12" s="17">
        <v>44037</v>
      </c>
      <c r="D12" s="17">
        <v>44032</v>
      </c>
      <c r="E12" s="17"/>
      <c r="F12" s="17"/>
      <c r="G12" s="1">
        <f t="shared" si="0"/>
        <v>-5</v>
      </c>
      <c r="H12" s="16">
        <f t="shared" si="1"/>
        <v>-685</v>
      </c>
    </row>
    <row r="13" spans="1:8" ht="15">
      <c r="A13" s="28" t="s">
        <v>108</v>
      </c>
      <c r="B13" s="16">
        <v>232.94</v>
      </c>
      <c r="C13" s="17">
        <v>44042</v>
      </c>
      <c r="D13" s="17">
        <v>44032</v>
      </c>
      <c r="E13" s="17"/>
      <c r="F13" s="17"/>
      <c r="G13" s="1">
        <f t="shared" si="0"/>
        <v>-10</v>
      </c>
      <c r="H13" s="16">
        <f t="shared" si="1"/>
        <v>-2329.4</v>
      </c>
    </row>
    <row r="14" spans="1:8" ht="15">
      <c r="A14" s="28" t="s">
        <v>109</v>
      </c>
      <c r="B14" s="16">
        <v>231</v>
      </c>
      <c r="C14" s="17">
        <v>44051</v>
      </c>
      <c r="D14" s="17">
        <v>44032</v>
      </c>
      <c r="E14" s="17"/>
      <c r="F14" s="17"/>
      <c r="G14" s="1">
        <f t="shared" si="0"/>
        <v>-19</v>
      </c>
      <c r="H14" s="16">
        <f t="shared" si="1"/>
        <v>-4389</v>
      </c>
    </row>
    <row r="15" spans="1:8" ht="15">
      <c r="A15" s="28" t="s">
        <v>110</v>
      </c>
      <c r="B15" s="16">
        <v>242.12</v>
      </c>
      <c r="C15" s="17">
        <v>44051</v>
      </c>
      <c r="D15" s="17">
        <v>44032</v>
      </c>
      <c r="E15" s="17"/>
      <c r="F15" s="17"/>
      <c r="G15" s="1">
        <f t="shared" si="0"/>
        <v>-19</v>
      </c>
      <c r="H15" s="16">
        <f t="shared" si="1"/>
        <v>-4600.28</v>
      </c>
    </row>
    <row r="16" spans="1:8" ht="15">
      <c r="A16" s="28" t="s">
        <v>111</v>
      </c>
      <c r="B16" s="16">
        <v>190</v>
      </c>
      <c r="C16" s="17">
        <v>44055</v>
      </c>
      <c r="D16" s="17">
        <v>44032</v>
      </c>
      <c r="E16" s="17"/>
      <c r="F16" s="17"/>
      <c r="G16" s="1">
        <f t="shared" si="0"/>
        <v>-23</v>
      </c>
      <c r="H16" s="16">
        <f t="shared" si="1"/>
        <v>-4370</v>
      </c>
    </row>
    <row r="17" spans="1:8" ht="15">
      <c r="A17" s="28" t="s">
        <v>112</v>
      </c>
      <c r="B17" s="16">
        <v>480</v>
      </c>
      <c r="C17" s="17">
        <v>44055</v>
      </c>
      <c r="D17" s="17">
        <v>44032</v>
      </c>
      <c r="E17" s="17"/>
      <c r="F17" s="17"/>
      <c r="G17" s="1">
        <f t="shared" si="0"/>
        <v>-23</v>
      </c>
      <c r="H17" s="16">
        <f t="shared" si="1"/>
        <v>-11040</v>
      </c>
    </row>
    <row r="18" spans="1:8" ht="15">
      <c r="A18" s="28" t="s">
        <v>113</v>
      </c>
      <c r="B18" s="16">
        <v>865</v>
      </c>
      <c r="C18" s="17">
        <v>44023</v>
      </c>
      <c r="D18" s="17">
        <v>44032</v>
      </c>
      <c r="E18" s="17"/>
      <c r="F18" s="17"/>
      <c r="G18" s="1">
        <f t="shared" si="0"/>
        <v>9</v>
      </c>
      <c r="H18" s="16">
        <f t="shared" si="1"/>
        <v>7785</v>
      </c>
    </row>
    <row r="19" spans="1:8" ht="15">
      <c r="A19" s="28" t="s">
        <v>114</v>
      </c>
      <c r="B19" s="16">
        <v>447.5</v>
      </c>
      <c r="C19" s="17">
        <v>44029</v>
      </c>
      <c r="D19" s="17">
        <v>44032</v>
      </c>
      <c r="E19" s="17"/>
      <c r="F19" s="17"/>
      <c r="G19" s="1">
        <f t="shared" si="0"/>
        <v>3</v>
      </c>
      <c r="H19" s="16">
        <f t="shared" si="1"/>
        <v>1342.5</v>
      </c>
    </row>
    <row r="20" spans="1:8" ht="15">
      <c r="A20" s="28" t="s">
        <v>115</v>
      </c>
      <c r="B20" s="16">
        <v>640</v>
      </c>
      <c r="C20" s="17">
        <v>44037</v>
      </c>
      <c r="D20" s="17">
        <v>44032</v>
      </c>
      <c r="E20" s="17"/>
      <c r="F20" s="17"/>
      <c r="G20" s="1">
        <f t="shared" si="0"/>
        <v>-5</v>
      </c>
      <c r="H20" s="16">
        <f t="shared" si="1"/>
        <v>-3200</v>
      </c>
    </row>
    <row r="21" spans="1:8" ht="15">
      <c r="A21" s="28" t="s">
        <v>116</v>
      </c>
      <c r="B21" s="16">
        <v>97.9</v>
      </c>
      <c r="C21" s="17">
        <v>44041</v>
      </c>
      <c r="D21" s="17">
        <v>44032</v>
      </c>
      <c r="E21" s="17"/>
      <c r="F21" s="17"/>
      <c r="G21" s="1">
        <f t="shared" si="0"/>
        <v>-9</v>
      </c>
      <c r="H21" s="16">
        <f t="shared" si="1"/>
        <v>-881.1</v>
      </c>
    </row>
    <row r="22" spans="1:8" ht="15">
      <c r="A22" s="28" t="s">
        <v>117</v>
      </c>
      <c r="B22" s="16">
        <v>1335</v>
      </c>
      <c r="C22" s="17">
        <v>44041</v>
      </c>
      <c r="D22" s="17">
        <v>44032</v>
      </c>
      <c r="E22" s="17"/>
      <c r="F22" s="17"/>
      <c r="G22" s="1">
        <f t="shared" si="0"/>
        <v>-9</v>
      </c>
      <c r="H22" s="16">
        <f t="shared" si="1"/>
        <v>-12015</v>
      </c>
    </row>
    <row r="23" spans="1:8" ht="15">
      <c r="A23" s="28" t="s">
        <v>118</v>
      </c>
      <c r="B23" s="16">
        <v>4018</v>
      </c>
      <c r="C23" s="17">
        <v>44041</v>
      </c>
      <c r="D23" s="17">
        <v>44032</v>
      </c>
      <c r="E23" s="17"/>
      <c r="F23" s="17"/>
      <c r="G23" s="1">
        <f t="shared" si="0"/>
        <v>-9</v>
      </c>
      <c r="H23" s="16">
        <f t="shared" si="1"/>
        <v>-36162</v>
      </c>
    </row>
    <row r="24" spans="1:8" ht="15">
      <c r="A24" s="28" t="s">
        <v>119</v>
      </c>
      <c r="B24" s="16">
        <v>211.06</v>
      </c>
      <c r="C24" s="17">
        <v>44049</v>
      </c>
      <c r="D24" s="17">
        <v>44032</v>
      </c>
      <c r="E24" s="17"/>
      <c r="F24" s="17"/>
      <c r="G24" s="1">
        <f t="shared" si="0"/>
        <v>-17</v>
      </c>
      <c r="H24" s="16">
        <f t="shared" si="1"/>
        <v>-3588.02</v>
      </c>
    </row>
    <row r="25" spans="1:8" ht="15">
      <c r="A25" s="28" t="s">
        <v>120</v>
      </c>
      <c r="B25" s="16">
        <v>367.38</v>
      </c>
      <c r="C25" s="17">
        <v>44049</v>
      </c>
      <c r="D25" s="17">
        <v>44032</v>
      </c>
      <c r="E25" s="17"/>
      <c r="F25" s="17"/>
      <c r="G25" s="1">
        <f t="shared" si="0"/>
        <v>-17</v>
      </c>
      <c r="H25" s="16">
        <f t="shared" si="1"/>
        <v>-6245.46</v>
      </c>
    </row>
    <row r="26" spans="1:8" ht="15">
      <c r="A26" s="28" t="s">
        <v>121</v>
      </c>
      <c r="B26" s="16">
        <v>240</v>
      </c>
      <c r="C26" s="17">
        <v>44069</v>
      </c>
      <c r="D26" s="17">
        <v>44041</v>
      </c>
      <c r="E26" s="17"/>
      <c r="F26" s="17"/>
      <c r="G26" s="1">
        <f t="shared" si="0"/>
        <v>-28</v>
      </c>
      <c r="H26" s="16">
        <f t="shared" si="1"/>
        <v>-6720</v>
      </c>
    </row>
    <row r="27" spans="1:8" ht="15">
      <c r="A27" s="28" t="s">
        <v>122</v>
      </c>
      <c r="B27" s="16">
        <v>106</v>
      </c>
      <c r="C27" s="17">
        <v>44059</v>
      </c>
      <c r="D27" s="17">
        <v>44041</v>
      </c>
      <c r="E27" s="17"/>
      <c r="F27" s="17"/>
      <c r="G27" s="1">
        <f t="shared" si="0"/>
        <v>-18</v>
      </c>
      <c r="H27" s="16">
        <f t="shared" si="1"/>
        <v>-1908</v>
      </c>
    </row>
    <row r="28" spans="1:8" ht="15">
      <c r="A28" s="28" t="s">
        <v>123</v>
      </c>
      <c r="B28" s="16">
        <v>45.03</v>
      </c>
      <c r="C28" s="17">
        <v>44050</v>
      </c>
      <c r="D28" s="17">
        <v>44064</v>
      </c>
      <c r="E28" s="17"/>
      <c r="F28" s="17"/>
      <c r="G28" s="1">
        <f t="shared" si="0"/>
        <v>14</v>
      </c>
      <c r="H28" s="16">
        <f t="shared" si="1"/>
        <v>630.4200000000001</v>
      </c>
    </row>
    <row r="29" spans="1:8" ht="15">
      <c r="A29" s="28" t="s">
        <v>124</v>
      </c>
      <c r="B29" s="16">
        <v>488</v>
      </c>
      <c r="C29" s="17">
        <v>44063</v>
      </c>
      <c r="D29" s="17">
        <v>44064</v>
      </c>
      <c r="E29" s="17"/>
      <c r="F29" s="17"/>
      <c r="G29" s="1">
        <f t="shared" si="0"/>
        <v>1</v>
      </c>
      <c r="H29" s="16">
        <f t="shared" si="1"/>
        <v>488</v>
      </c>
    </row>
    <row r="30" spans="1:8" ht="15">
      <c r="A30" s="28" t="s">
        <v>125</v>
      </c>
      <c r="B30" s="16">
        <v>121</v>
      </c>
      <c r="C30" s="17">
        <v>44030</v>
      </c>
      <c r="D30" s="17">
        <v>44064</v>
      </c>
      <c r="E30" s="17"/>
      <c r="F30" s="17"/>
      <c r="G30" s="1">
        <f t="shared" si="0"/>
        <v>34</v>
      </c>
      <c r="H30" s="16">
        <f t="shared" si="1"/>
        <v>4114</v>
      </c>
    </row>
    <row r="31" spans="1:8" ht="15">
      <c r="A31" s="28" t="s">
        <v>126</v>
      </c>
      <c r="B31" s="16">
        <v>250</v>
      </c>
      <c r="C31" s="17">
        <v>44030</v>
      </c>
      <c r="D31" s="17">
        <v>44064</v>
      </c>
      <c r="E31" s="17"/>
      <c r="F31" s="17"/>
      <c r="G31" s="1">
        <f t="shared" si="0"/>
        <v>34</v>
      </c>
      <c r="H31" s="16">
        <f t="shared" si="1"/>
        <v>8500</v>
      </c>
    </row>
    <row r="32" spans="1:8" ht="15">
      <c r="A32" s="28" t="s">
        <v>127</v>
      </c>
      <c r="B32" s="16">
        <v>539</v>
      </c>
      <c r="C32" s="17">
        <v>44030</v>
      </c>
      <c r="D32" s="17">
        <v>44064</v>
      </c>
      <c r="E32" s="17"/>
      <c r="F32" s="17"/>
      <c r="G32" s="1">
        <f t="shared" si="0"/>
        <v>34</v>
      </c>
      <c r="H32" s="16">
        <f t="shared" si="1"/>
        <v>18326</v>
      </c>
    </row>
    <row r="33" spans="1:8" ht="15">
      <c r="A33" s="28" t="s">
        <v>128</v>
      </c>
      <c r="B33" s="16">
        <v>539</v>
      </c>
      <c r="C33" s="17">
        <v>44030</v>
      </c>
      <c r="D33" s="17">
        <v>44064</v>
      </c>
      <c r="E33" s="17"/>
      <c r="F33" s="17"/>
      <c r="G33" s="1">
        <f t="shared" si="0"/>
        <v>34</v>
      </c>
      <c r="H33" s="16">
        <f t="shared" si="1"/>
        <v>18326</v>
      </c>
    </row>
    <row r="34" spans="1:8" ht="15">
      <c r="A34" s="28" t="s">
        <v>129</v>
      </c>
      <c r="B34" s="16">
        <v>265.24</v>
      </c>
      <c r="C34" s="17">
        <v>44049</v>
      </c>
      <c r="D34" s="17">
        <v>44064</v>
      </c>
      <c r="E34" s="17"/>
      <c r="F34" s="17"/>
      <c r="G34" s="1">
        <f t="shared" si="0"/>
        <v>15</v>
      </c>
      <c r="H34" s="16">
        <f t="shared" si="1"/>
        <v>3978.6000000000004</v>
      </c>
    </row>
    <row r="35" spans="1:8" ht="15">
      <c r="A35" s="28" t="s">
        <v>130</v>
      </c>
      <c r="B35" s="16">
        <v>152.92</v>
      </c>
      <c r="C35" s="17">
        <v>44067</v>
      </c>
      <c r="D35" s="17">
        <v>44064</v>
      </c>
      <c r="E35" s="17"/>
      <c r="F35" s="17"/>
      <c r="G35" s="1">
        <f t="shared" si="0"/>
        <v>-3</v>
      </c>
      <c r="H35" s="16">
        <f t="shared" si="1"/>
        <v>-458.76</v>
      </c>
    </row>
    <row r="36" spans="1:8" ht="15">
      <c r="A36" s="28" t="s">
        <v>131</v>
      </c>
      <c r="B36" s="16">
        <v>100.51</v>
      </c>
      <c r="C36" s="17">
        <v>44067</v>
      </c>
      <c r="D36" s="17">
        <v>44064</v>
      </c>
      <c r="E36" s="17"/>
      <c r="F36" s="17"/>
      <c r="G36" s="1">
        <f t="shared" si="0"/>
        <v>-3</v>
      </c>
      <c r="H36" s="16">
        <f t="shared" si="1"/>
        <v>-301.53000000000003</v>
      </c>
    </row>
    <row r="37" spans="1:8" ht="15">
      <c r="A37" s="28" t="s">
        <v>132</v>
      </c>
      <c r="B37" s="16">
        <v>620</v>
      </c>
      <c r="C37" s="17">
        <v>44083</v>
      </c>
      <c r="D37" s="17">
        <v>44064</v>
      </c>
      <c r="E37" s="17"/>
      <c r="F37" s="17"/>
      <c r="G37" s="1">
        <f t="shared" si="0"/>
        <v>-19</v>
      </c>
      <c r="H37" s="16">
        <f t="shared" si="1"/>
        <v>-11780</v>
      </c>
    </row>
    <row r="38" spans="1:8" ht="15">
      <c r="A38" s="28" t="s">
        <v>133</v>
      </c>
      <c r="B38" s="16">
        <v>162.99</v>
      </c>
      <c r="C38" s="17">
        <v>44090</v>
      </c>
      <c r="D38" s="17">
        <v>44064</v>
      </c>
      <c r="E38" s="17"/>
      <c r="F38" s="17"/>
      <c r="G38" s="1">
        <f t="shared" si="0"/>
        <v>-26</v>
      </c>
      <c r="H38" s="16">
        <f t="shared" si="1"/>
        <v>-4237.74</v>
      </c>
    </row>
    <row r="39" spans="1:8" ht="15">
      <c r="A39" s="28" t="s">
        <v>134</v>
      </c>
      <c r="B39" s="16">
        <v>170</v>
      </c>
      <c r="C39" s="17">
        <v>44056</v>
      </c>
      <c r="D39" s="17">
        <v>44076</v>
      </c>
      <c r="E39" s="17"/>
      <c r="F39" s="17"/>
      <c r="G39" s="1">
        <f t="shared" si="0"/>
        <v>20</v>
      </c>
      <c r="H39" s="16">
        <f t="shared" si="1"/>
        <v>3400</v>
      </c>
    </row>
    <row r="40" spans="1:8" ht="15">
      <c r="A40" s="28" t="s">
        <v>135</v>
      </c>
      <c r="B40" s="16">
        <v>350.44</v>
      </c>
      <c r="C40" s="17">
        <v>44076</v>
      </c>
      <c r="D40" s="17">
        <v>44076</v>
      </c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 t="s">
        <v>136</v>
      </c>
      <c r="B41" s="16">
        <v>725</v>
      </c>
      <c r="C41" s="17">
        <v>44105</v>
      </c>
      <c r="D41" s="17">
        <v>44099</v>
      </c>
      <c r="E41" s="17"/>
      <c r="F41" s="17"/>
      <c r="G41" s="1">
        <f t="shared" si="0"/>
        <v>-6</v>
      </c>
      <c r="H41" s="16">
        <f t="shared" si="1"/>
        <v>-4350</v>
      </c>
    </row>
    <row r="42" spans="1:8" ht="15">
      <c r="A42" s="28" t="s">
        <v>137</v>
      </c>
      <c r="B42" s="16">
        <v>550</v>
      </c>
      <c r="C42" s="17">
        <v>44083</v>
      </c>
      <c r="D42" s="17">
        <v>44099</v>
      </c>
      <c r="E42" s="17"/>
      <c r="F42" s="17"/>
      <c r="G42" s="1">
        <f t="shared" si="0"/>
        <v>16</v>
      </c>
      <c r="H42" s="16">
        <f t="shared" si="1"/>
        <v>8800</v>
      </c>
    </row>
    <row r="43" spans="1:8" ht="15">
      <c r="A43" s="28" t="s">
        <v>138</v>
      </c>
      <c r="B43" s="16">
        <v>530</v>
      </c>
      <c r="C43" s="17">
        <v>44083</v>
      </c>
      <c r="D43" s="17">
        <v>44099</v>
      </c>
      <c r="E43" s="17"/>
      <c r="F43" s="17"/>
      <c r="G43" s="1">
        <f t="shared" si="0"/>
        <v>16</v>
      </c>
      <c r="H43" s="16">
        <f t="shared" si="1"/>
        <v>8480</v>
      </c>
    </row>
    <row r="44" spans="1:8" ht="15">
      <c r="A44" s="28" t="s">
        <v>139</v>
      </c>
      <c r="B44" s="16">
        <v>870</v>
      </c>
      <c r="C44" s="17">
        <v>44083</v>
      </c>
      <c r="D44" s="17">
        <v>44099</v>
      </c>
      <c r="E44" s="17"/>
      <c r="F44" s="17"/>
      <c r="G44" s="1">
        <f t="shared" si="0"/>
        <v>16</v>
      </c>
      <c r="H44" s="16">
        <f t="shared" si="1"/>
        <v>13920</v>
      </c>
    </row>
    <row r="45" spans="1:8" ht="15">
      <c r="A45" s="28" t="s">
        <v>140</v>
      </c>
      <c r="B45" s="16">
        <v>1345</v>
      </c>
      <c r="C45" s="17">
        <v>44083</v>
      </c>
      <c r="D45" s="17">
        <v>44099</v>
      </c>
      <c r="E45" s="17"/>
      <c r="F45" s="17"/>
      <c r="G45" s="1">
        <f t="shared" si="0"/>
        <v>16</v>
      </c>
      <c r="H45" s="16">
        <f t="shared" si="1"/>
        <v>21520</v>
      </c>
    </row>
    <row r="46" spans="1:8" ht="15">
      <c r="A46" s="28" t="s">
        <v>141</v>
      </c>
      <c r="B46" s="16">
        <v>1360</v>
      </c>
      <c r="C46" s="17">
        <v>44097</v>
      </c>
      <c r="D46" s="17">
        <v>44099</v>
      </c>
      <c r="E46" s="17"/>
      <c r="F46" s="17"/>
      <c r="G46" s="1">
        <f t="shared" si="0"/>
        <v>2</v>
      </c>
      <c r="H46" s="16">
        <f t="shared" si="1"/>
        <v>2720</v>
      </c>
    </row>
    <row r="47" spans="1:8" ht="15">
      <c r="A47" s="28" t="s">
        <v>142</v>
      </c>
      <c r="B47" s="16">
        <v>1730</v>
      </c>
      <c r="C47" s="17">
        <v>44104</v>
      </c>
      <c r="D47" s="17">
        <v>44099</v>
      </c>
      <c r="E47" s="17"/>
      <c r="F47" s="17"/>
      <c r="G47" s="1">
        <f t="shared" si="0"/>
        <v>-5</v>
      </c>
      <c r="H47" s="16">
        <f t="shared" si="1"/>
        <v>-8650</v>
      </c>
    </row>
    <row r="48" spans="1:8" ht="15">
      <c r="A48" s="28" t="s">
        <v>143</v>
      </c>
      <c r="B48" s="16">
        <v>2670</v>
      </c>
      <c r="C48" s="17">
        <v>44112</v>
      </c>
      <c r="D48" s="17">
        <v>44099</v>
      </c>
      <c r="E48" s="17"/>
      <c r="F48" s="17"/>
      <c r="G48" s="1">
        <f t="shared" si="0"/>
        <v>-13</v>
      </c>
      <c r="H48" s="16">
        <f t="shared" si="1"/>
        <v>-34710</v>
      </c>
    </row>
    <row r="49" spans="1:8" ht="15">
      <c r="A49" s="28" t="s">
        <v>144</v>
      </c>
      <c r="B49" s="16">
        <v>560</v>
      </c>
      <c r="C49" s="17">
        <v>44114</v>
      </c>
      <c r="D49" s="17">
        <v>44099</v>
      </c>
      <c r="E49" s="17"/>
      <c r="F49" s="17"/>
      <c r="G49" s="1">
        <f t="shared" si="0"/>
        <v>-15</v>
      </c>
      <c r="H49" s="16">
        <f t="shared" si="1"/>
        <v>-8400</v>
      </c>
    </row>
    <row r="50" spans="1:8" ht="15">
      <c r="A50" s="28" t="s">
        <v>145</v>
      </c>
      <c r="B50" s="16">
        <v>573</v>
      </c>
      <c r="C50" s="17">
        <v>44115</v>
      </c>
      <c r="D50" s="17">
        <v>44099</v>
      </c>
      <c r="E50" s="17"/>
      <c r="F50" s="17"/>
      <c r="G50" s="1">
        <f t="shared" si="0"/>
        <v>-16</v>
      </c>
      <c r="H50" s="16">
        <f t="shared" si="1"/>
        <v>-9168</v>
      </c>
    </row>
    <row r="51" spans="1:8" ht="15">
      <c r="A51" s="28" t="s">
        <v>146</v>
      </c>
      <c r="B51" s="16">
        <v>295</v>
      </c>
      <c r="C51" s="17">
        <v>44127</v>
      </c>
      <c r="D51" s="17">
        <v>44099</v>
      </c>
      <c r="E51" s="17"/>
      <c r="F51" s="17"/>
      <c r="G51" s="1">
        <f t="shared" si="0"/>
        <v>-28</v>
      </c>
      <c r="H51" s="16">
        <f t="shared" si="1"/>
        <v>-8260</v>
      </c>
    </row>
    <row r="52" spans="1:8" ht="15">
      <c r="A52" s="28" t="s">
        <v>147</v>
      </c>
      <c r="B52" s="16">
        <v>577.3</v>
      </c>
      <c r="C52" s="17">
        <v>44109</v>
      </c>
      <c r="D52" s="17">
        <v>44099</v>
      </c>
      <c r="E52" s="17"/>
      <c r="F52" s="17"/>
      <c r="G52" s="1">
        <f t="shared" si="0"/>
        <v>-10</v>
      </c>
      <c r="H52" s="16">
        <f t="shared" si="1"/>
        <v>-5773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41448.33</v>
      </c>
      <c r="C1">
        <f>COUNTA(A4:A203)</f>
        <v>52</v>
      </c>
      <c r="G1" s="20">
        <f>IF(B1&lt;&gt;0,H1/B1,0)</f>
        <v>-15.617979783503944</v>
      </c>
      <c r="H1" s="19">
        <f>SUM(H4:H195)</f>
        <v>-647339.18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148</v>
      </c>
      <c r="B4" s="16">
        <v>2446</v>
      </c>
      <c r="C4" s="17">
        <v>44132</v>
      </c>
      <c r="D4" s="17">
        <v>44106</v>
      </c>
      <c r="E4" s="17"/>
      <c r="F4" s="17"/>
      <c r="G4" s="1">
        <f>D4-C4-(F4-E4)</f>
        <v>-26</v>
      </c>
      <c r="H4" s="16">
        <f>B4*G4</f>
        <v>-63596</v>
      </c>
    </row>
    <row r="5" spans="1:8" ht="15">
      <c r="A5" s="28" t="s">
        <v>149</v>
      </c>
      <c r="B5" s="16">
        <v>255</v>
      </c>
      <c r="C5" s="17">
        <v>44113</v>
      </c>
      <c r="D5" s="17">
        <v>44110</v>
      </c>
      <c r="E5" s="17"/>
      <c r="F5" s="17"/>
      <c r="G5" s="1">
        <f aca="true" t="shared" si="0" ref="G5:G68">D5-C5-(F5-E5)</f>
        <v>-3</v>
      </c>
      <c r="H5" s="16">
        <f aca="true" t="shared" si="1" ref="H5:H68">B5*G5</f>
        <v>-765</v>
      </c>
    </row>
    <row r="6" spans="1:8" ht="15">
      <c r="A6" s="28" t="s">
        <v>150</v>
      </c>
      <c r="B6" s="16">
        <v>42.62</v>
      </c>
      <c r="C6" s="17">
        <v>44113</v>
      </c>
      <c r="D6" s="17">
        <v>44110</v>
      </c>
      <c r="E6" s="17"/>
      <c r="F6" s="17"/>
      <c r="G6" s="1">
        <f t="shared" si="0"/>
        <v>-3</v>
      </c>
      <c r="H6" s="16">
        <f t="shared" si="1"/>
        <v>-127.85999999999999</v>
      </c>
    </row>
    <row r="7" spans="1:8" ht="15">
      <c r="A7" s="28" t="s">
        <v>151</v>
      </c>
      <c r="B7" s="16">
        <v>62.82</v>
      </c>
      <c r="C7" s="17">
        <v>44113</v>
      </c>
      <c r="D7" s="17">
        <v>44110</v>
      </c>
      <c r="E7" s="17"/>
      <c r="F7" s="17"/>
      <c r="G7" s="1">
        <f t="shared" si="0"/>
        <v>-3</v>
      </c>
      <c r="H7" s="16">
        <f t="shared" si="1"/>
        <v>-188.46</v>
      </c>
    </row>
    <row r="8" spans="1:8" ht="15">
      <c r="A8" s="28" t="s">
        <v>152</v>
      </c>
      <c r="B8" s="16">
        <v>343.6</v>
      </c>
      <c r="C8" s="17">
        <v>44147</v>
      </c>
      <c r="D8" s="17">
        <v>44120</v>
      </c>
      <c r="E8" s="17"/>
      <c r="F8" s="17"/>
      <c r="G8" s="1">
        <f t="shared" si="0"/>
        <v>-27</v>
      </c>
      <c r="H8" s="16">
        <f t="shared" si="1"/>
        <v>-9277.2</v>
      </c>
    </row>
    <row r="9" spans="1:8" ht="15">
      <c r="A9" s="28" t="s">
        <v>153</v>
      </c>
      <c r="B9" s="16">
        <v>2106.12</v>
      </c>
      <c r="C9" s="17">
        <v>44121</v>
      </c>
      <c r="D9" s="17">
        <v>44120</v>
      </c>
      <c r="E9" s="17"/>
      <c r="F9" s="17"/>
      <c r="G9" s="1">
        <f t="shared" si="0"/>
        <v>-1</v>
      </c>
      <c r="H9" s="16">
        <f t="shared" si="1"/>
        <v>-2106.12</v>
      </c>
    </row>
    <row r="10" spans="1:8" ht="15">
      <c r="A10" s="28" t="s">
        <v>154</v>
      </c>
      <c r="B10" s="16">
        <v>490.34</v>
      </c>
      <c r="C10" s="17">
        <v>44133</v>
      </c>
      <c r="D10" s="17">
        <v>44120</v>
      </c>
      <c r="E10" s="17"/>
      <c r="F10" s="17"/>
      <c r="G10" s="1">
        <f t="shared" si="0"/>
        <v>-13</v>
      </c>
      <c r="H10" s="16">
        <f t="shared" si="1"/>
        <v>-6374.42</v>
      </c>
    </row>
    <row r="11" spans="1:8" ht="15">
      <c r="A11" s="28" t="s">
        <v>155</v>
      </c>
      <c r="B11" s="16">
        <v>58.98</v>
      </c>
      <c r="C11" s="17">
        <v>44141</v>
      </c>
      <c r="D11" s="17">
        <v>44120</v>
      </c>
      <c r="E11" s="17"/>
      <c r="F11" s="17"/>
      <c r="G11" s="1">
        <f t="shared" si="0"/>
        <v>-21</v>
      </c>
      <c r="H11" s="16">
        <f t="shared" si="1"/>
        <v>-1238.58</v>
      </c>
    </row>
    <row r="12" spans="1:8" ht="15">
      <c r="A12" s="28" t="s">
        <v>156</v>
      </c>
      <c r="B12" s="16">
        <v>1115</v>
      </c>
      <c r="C12" s="17">
        <v>44147</v>
      </c>
      <c r="D12" s="17">
        <v>44120</v>
      </c>
      <c r="E12" s="17"/>
      <c r="F12" s="17"/>
      <c r="G12" s="1">
        <f t="shared" si="0"/>
        <v>-27</v>
      </c>
      <c r="H12" s="16">
        <f t="shared" si="1"/>
        <v>-30105</v>
      </c>
    </row>
    <row r="13" spans="1:8" ht="15">
      <c r="A13" s="28" t="s">
        <v>157</v>
      </c>
      <c r="B13" s="16">
        <v>500</v>
      </c>
      <c r="C13" s="17">
        <v>44118</v>
      </c>
      <c r="D13" s="17">
        <v>44120</v>
      </c>
      <c r="E13" s="17"/>
      <c r="F13" s="17"/>
      <c r="G13" s="1">
        <f t="shared" si="0"/>
        <v>2</v>
      </c>
      <c r="H13" s="16">
        <f t="shared" si="1"/>
        <v>1000</v>
      </c>
    </row>
    <row r="14" spans="1:8" ht="15">
      <c r="A14" s="28" t="s">
        <v>158</v>
      </c>
      <c r="B14" s="16">
        <v>97.9</v>
      </c>
      <c r="C14" s="17">
        <v>44122</v>
      </c>
      <c r="D14" s="17">
        <v>44120</v>
      </c>
      <c r="E14" s="17"/>
      <c r="F14" s="17"/>
      <c r="G14" s="1">
        <f t="shared" si="0"/>
        <v>-2</v>
      </c>
      <c r="H14" s="16">
        <f t="shared" si="1"/>
        <v>-195.8</v>
      </c>
    </row>
    <row r="15" spans="1:8" ht="15">
      <c r="A15" s="28" t="s">
        <v>159</v>
      </c>
      <c r="B15" s="16">
        <v>278.88</v>
      </c>
      <c r="C15" s="17">
        <v>44123</v>
      </c>
      <c r="D15" s="17">
        <v>44120</v>
      </c>
      <c r="E15" s="17"/>
      <c r="F15" s="17"/>
      <c r="G15" s="1">
        <f t="shared" si="0"/>
        <v>-3</v>
      </c>
      <c r="H15" s="16">
        <f t="shared" si="1"/>
        <v>-836.64</v>
      </c>
    </row>
    <row r="16" spans="1:8" ht="15">
      <c r="A16" s="28" t="s">
        <v>160</v>
      </c>
      <c r="B16" s="16">
        <v>350</v>
      </c>
      <c r="C16" s="17">
        <v>44136</v>
      </c>
      <c r="D16" s="17">
        <v>44120</v>
      </c>
      <c r="E16" s="17"/>
      <c r="F16" s="17"/>
      <c r="G16" s="1">
        <f t="shared" si="0"/>
        <v>-16</v>
      </c>
      <c r="H16" s="16">
        <f t="shared" si="1"/>
        <v>-5600</v>
      </c>
    </row>
    <row r="17" spans="1:8" ht="15">
      <c r="A17" s="28" t="s">
        <v>161</v>
      </c>
      <c r="B17" s="16">
        <v>190</v>
      </c>
      <c r="C17" s="17">
        <v>44140</v>
      </c>
      <c r="D17" s="17">
        <v>44120</v>
      </c>
      <c r="E17" s="17"/>
      <c r="F17" s="17"/>
      <c r="G17" s="1">
        <f t="shared" si="0"/>
        <v>-20</v>
      </c>
      <c r="H17" s="16">
        <f t="shared" si="1"/>
        <v>-3800</v>
      </c>
    </row>
    <row r="18" spans="1:8" ht="15">
      <c r="A18" s="28" t="s">
        <v>162</v>
      </c>
      <c r="B18" s="16">
        <v>420.27</v>
      </c>
      <c r="C18" s="17">
        <v>44139</v>
      </c>
      <c r="D18" s="17">
        <v>44120</v>
      </c>
      <c r="E18" s="17"/>
      <c r="F18" s="17"/>
      <c r="G18" s="1">
        <f t="shared" si="0"/>
        <v>-19</v>
      </c>
      <c r="H18" s="16">
        <f t="shared" si="1"/>
        <v>-7985.129999999999</v>
      </c>
    </row>
    <row r="19" spans="1:8" ht="15">
      <c r="A19" s="28" t="s">
        <v>163</v>
      </c>
      <c r="B19" s="16">
        <v>120.5</v>
      </c>
      <c r="C19" s="17">
        <v>44143</v>
      </c>
      <c r="D19" s="17">
        <v>44148</v>
      </c>
      <c r="E19" s="17"/>
      <c r="F19" s="17"/>
      <c r="G19" s="1">
        <f t="shared" si="0"/>
        <v>5</v>
      </c>
      <c r="H19" s="16">
        <f t="shared" si="1"/>
        <v>602.5</v>
      </c>
    </row>
    <row r="20" spans="1:8" ht="15">
      <c r="A20" s="28" t="s">
        <v>164</v>
      </c>
      <c r="B20" s="16">
        <v>423.02</v>
      </c>
      <c r="C20" s="17">
        <v>44153</v>
      </c>
      <c r="D20" s="17">
        <v>44148</v>
      </c>
      <c r="E20" s="17"/>
      <c r="F20" s="17"/>
      <c r="G20" s="1">
        <f t="shared" si="0"/>
        <v>-5</v>
      </c>
      <c r="H20" s="16">
        <f t="shared" si="1"/>
        <v>-2115.1</v>
      </c>
    </row>
    <row r="21" spans="1:8" ht="15">
      <c r="A21" s="28" t="s">
        <v>165</v>
      </c>
      <c r="B21" s="16">
        <v>462.3</v>
      </c>
      <c r="C21" s="17">
        <v>44150</v>
      </c>
      <c r="D21" s="17">
        <v>44148</v>
      </c>
      <c r="E21" s="17"/>
      <c r="F21" s="17"/>
      <c r="G21" s="1">
        <f t="shared" si="0"/>
        <v>-2</v>
      </c>
      <c r="H21" s="16">
        <f t="shared" si="1"/>
        <v>-924.6</v>
      </c>
    </row>
    <row r="22" spans="1:8" ht="15">
      <c r="A22" s="28" t="s">
        <v>166</v>
      </c>
      <c r="B22" s="16">
        <v>595.56</v>
      </c>
      <c r="C22" s="17">
        <v>44150</v>
      </c>
      <c r="D22" s="17">
        <v>44148</v>
      </c>
      <c r="E22" s="17"/>
      <c r="F22" s="17"/>
      <c r="G22" s="1">
        <f t="shared" si="0"/>
        <v>-2</v>
      </c>
      <c r="H22" s="16">
        <f t="shared" si="1"/>
        <v>-1191.12</v>
      </c>
    </row>
    <row r="23" spans="1:8" ht="15">
      <c r="A23" s="28" t="s">
        <v>167</v>
      </c>
      <c r="B23" s="16">
        <v>366.9</v>
      </c>
      <c r="C23" s="17">
        <v>44163</v>
      </c>
      <c r="D23" s="17">
        <v>44148</v>
      </c>
      <c r="E23" s="17"/>
      <c r="F23" s="17"/>
      <c r="G23" s="1">
        <f t="shared" si="0"/>
        <v>-15</v>
      </c>
      <c r="H23" s="16">
        <f t="shared" si="1"/>
        <v>-5503.5</v>
      </c>
    </row>
    <row r="24" spans="1:8" ht="15">
      <c r="A24" s="28" t="s">
        <v>168</v>
      </c>
      <c r="B24" s="16">
        <v>822.75</v>
      </c>
      <c r="C24" s="17">
        <v>44123</v>
      </c>
      <c r="D24" s="17">
        <v>44148</v>
      </c>
      <c r="E24" s="17"/>
      <c r="F24" s="17"/>
      <c r="G24" s="1">
        <f t="shared" si="0"/>
        <v>25</v>
      </c>
      <c r="H24" s="16">
        <f t="shared" si="1"/>
        <v>20568.75</v>
      </c>
    </row>
    <row r="25" spans="1:8" ht="15">
      <c r="A25" s="28" t="s">
        <v>169</v>
      </c>
      <c r="B25" s="16">
        <v>785.27</v>
      </c>
      <c r="C25" s="17">
        <v>44123</v>
      </c>
      <c r="D25" s="17">
        <v>44148</v>
      </c>
      <c r="E25" s="17"/>
      <c r="F25" s="17"/>
      <c r="G25" s="1">
        <f t="shared" si="0"/>
        <v>25</v>
      </c>
      <c r="H25" s="16">
        <f t="shared" si="1"/>
        <v>19631.75</v>
      </c>
    </row>
    <row r="26" spans="1:8" ht="15">
      <c r="A26" s="28" t="s">
        <v>170</v>
      </c>
      <c r="B26" s="16">
        <v>152.92</v>
      </c>
      <c r="C26" s="17">
        <v>44154</v>
      </c>
      <c r="D26" s="17">
        <v>44148</v>
      </c>
      <c r="E26" s="17"/>
      <c r="F26" s="17"/>
      <c r="G26" s="1">
        <f t="shared" si="0"/>
        <v>-6</v>
      </c>
      <c r="H26" s="16">
        <f t="shared" si="1"/>
        <v>-917.52</v>
      </c>
    </row>
    <row r="27" spans="1:8" ht="15">
      <c r="A27" s="28" t="s">
        <v>171</v>
      </c>
      <c r="B27" s="16">
        <v>100.51</v>
      </c>
      <c r="C27" s="17">
        <v>44154</v>
      </c>
      <c r="D27" s="17">
        <v>44148</v>
      </c>
      <c r="E27" s="17"/>
      <c r="F27" s="17"/>
      <c r="G27" s="1">
        <f t="shared" si="0"/>
        <v>-6</v>
      </c>
      <c r="H27" s="16">
        <f t="shared" si="1"/>
        <v>-603.0600000000001</v>
      </c>
    </row>
    <row r="28" spans="1:8" ht="15">
      <c r="A28" s="28" t="s">
        <v>172</v>
      </c>
      <c r="B28" s="16">
        <v>1137</v>
      </c>
      <c r="C28" s="17">
        <v>44157</v>
      </c>
      <c r="D28" s="17">
        <v>44148</v>
      </c>
      <c r="E28" s="17"/>
      <c r="F28" s="17"/>
      <c r="G28" s="1">
        <f t="shared" si="0"/>
        <v>-9</v>
      </c>
      <c r="H28" s="16">
        <f t="shared" si="1"/>
        <v>-10233</v>
      </c>
    </row>
    <row r="29" spans="1:8" ht="15">
      <c r="A29" s="28" t="s">
        <v>173</v>
      </c>
      <c r="B29" s="16">
        <v>404.35</v>
      </c>
      <c r="C29" s="17">
        <v>44169</v>
      </c>
      <c r="D29" s="17">
        <v>44148</v>
      </c>
      <c r="E29" s="17"/>
      <c r="F29" s="17"/>
      <c r="G29" s="1">
        <f t="shared" si="0"/>
        <v>-21</v>
      </c>
      <c r="H29" s="16">
        <f t="shared" si="1"/>
        <v>-8491.35</v>
      </c>
    </row>
    <row r="30" spans="1:8" ht="15">
      <c r="A30" s="28" t="s">
        <v>174</v>
      </c>
      <c r="B30" s="16">
        <v>550</v>
      </c>
      <c r="C30" s="17">
        <v>44169</v>
      </c>
      <c r="D30" s="17">
        <v>44148</v>
      </c>
      <c r="E30" s="17"/>
      <c r="F30" s="17"/>
      <c r="G30" s="1">
        <f t="shared" si="0"/>
        <v>-21</v>
      </c>
      <c r="H30" s="16">
        <f t="shared" si="1"/>
        <v>-11550</v>
      </c>
    </row>
    <row r="31" spans="1:8" ht="15">
      <c r="A31" s="28" t="s">
        <v>175</v>
      </c>
      <c r="B31" s="16">
        <v>2522.13</v>
      </c>
      <c r="C31" s="17">
        <v>44171</v>
      </c>
      <c r="D31" s="17">
        <v>44159</v>
      </c>
      <c r="E31" s="17"/>
      <c r="F31" s="17"/>
      <c r="G31" s="1">
        <f t="shared" si="0"/>
        <v>-12</v>
      </c>
      <c r="H31" s="16">
        <f t="shared" si="1"/>
        <v>-30265.56</v>
      </c>
    </row>
    <row r="32" spans="1:8" ht="15">
      <c r="A32" s="28" t="s">
        <v>176</v>
      </c>
      <c r="B32" s="16">
        <v>2056.8</v>
      </c>
      <c r="C32" s="17">
        <v>44177</v>
      </c>
      <c r="D32" s="17">
        <v>44159</v>
      </c>
      <c r="E32" s="17"/>
      <c r="F32" s="17"/>
      <c r="G32" s="1">
        <f t="shared" si="0"/>
        <v>-18</v>
      </c>
      <c r="H32" s="16">
        <f t="shared" si="1"/>
        <v>-37022.4</v>
      </c>
    </row>
    <row r="33" spans="1:8" ht="15">
      <c r="A33" s="28" t="s">
        <v>177</v>
      </c>
      <c r="B33" s="16">
        <v>193.87</v>
      </c>
      <c r="C33" s="17">
        <v>44183</v>
      </c>
      <c r="D33" s="17">
        <v>44159</v>
      </c>
      <c r="E33" s="17"/>
      <c r="F33" s="17"/>
      <c r="G33" s="1">
        <f t="shared" si="0"/>
        <v>-24</v>
      </c>
      <c r="H33" s="16">
        <f t="shared" si="1"/>
        <v>-4652.88</v>
      </c>
    </row>
    <row r="34" spans="1:8" ht="15">
      <c r="A34" s="28" t="s">
        <v>178</v>
      </c>
      <c r="B34" s="16">
        <v>1490.97</v>
      </c>
      <c r="C34" s="17">
        <v>44154</v>
      </c>
      <c r="D34" s="17">
        <v>44159</v>
      </c>
      <c r="E34" s="17"/>
      <c r="F34" s="17"/>
      <c r="G34" s="1">
        <f t="shared" si="0"/>
        <v>5</v>
      </c>
      <c r="H34" s="16">
        <f t="shared" si="1"/>
        <v>7454.85</v>
      </c>
    </row>
    <row r="35" spans="1:8" ht="15">
      <c r="A35" s="28" t="s">
        <v>179</v>
      </c>
      <c r="B35" s="16">
        <v>133.8</v>
      </c>
      <c r="C35" s="17">
        <v>44154</v>
      </c>
      <c r="D35" s="17">
        <v>44159</v>
      </c>
      <c r="E35" s="17"/>
      <c r="F35" s="17"/>
      <c r="G35" s="1">
        <f t="shared" si="0"/>
        <v>5</v>
      </c>
      <c r="H35" s="16">
        <f t="shared" si="1"/>
        <v>669</v>
      </c>
    </row>
    <row r="36" spans="1:8" ht="15">
      <c r="A36" s="28" t="s">
        <v>180</v>
      </c>
      <c r="B36" s="16">
        <v>290</v>
      </c>
      <c r="C36" s="17">
        <v>44186</v>
      </c>
      <c r="D36" s="17">
        <v>44159</v>
      </c>
      <c r="E36" s="17"/>
      <c r="F36" s="17"/>
      <c r="G36" s="1">
        <f t="shared" si="0"/>
        <v>-27</v>
      </c>
      <c r="H36" s="16">
        <f t="shared" si="1"/>
        <v>-7830</v>
      </c>
    </row>
    <row r="37" spans="1:8" ht="15">
      <c r="A37" s="28" t="s">
        <v>181</v>
      </c>
      <c r="B37" s="16">
        <v>1495</v>
      </c>
      <c r="C37" s="17">
        <v>44185</v>
      </c>
      <c r="D37" s="17">
        <v>44159</v>
      </c>
      <c r="E37" s="17"/>
      <c r="F37" s="17"/>
      <c r="G37" s="1">
        <f t="shared" si="0"/>
        <v>-26</v>
      </c>
      <c r="H37" s="16">
        <f t="shared" si="1"/>
        <v>-38870</v>
      </c>
    </row>
    <row r="38" spans="1:8" ht="15">
      <c r="A38" s="28" t="s">
        <v>182</v>
      </c>
      <c r="B38" s="16">
        <v>750</v>
      </c>
      <c r="C38" s="17">
        <v>44188</v>
      </c>
      <c r="D38" s="17">
        <v>44159</v>
      </c>
      <c r="E38" s="17"/>
      <c r="F38" s="17"/>
      <c r="G38" s="1">
        <f t="shared" si="0"/>
        <v>-29</v>
      </c>
      <c r="H38" s="16">
        <f t="shared" si="1"/>
        <v>-21750</v>
      </c>
    </row>
    <row r="39" spans="1:8" ht="15">
      <c r="A39" s="28" t="s">
        <v>183</v>
      </c>
      <c r="B39" s="16">
        <v>938.43</v>
      </c>
      <c r="C39" s="17">
        <v>44188</v>
      </c>
      <c r="D39" s="17">
        <v>44159</v>
      </c>
      <c r="E39" s="17"/>
      <c r="F39" s="17"/>
      <c r="G39" s="1">
        <f t="shared" si="0"/>
        <v>-29</v>
      </c>
      <c r="H39" s="16">
        <f t="shared" si="1"/>
        <v>-27214.469999999998</v>
      </c>
    </row>
    <row r="40" spans="1:8" ht="15">
      <c r="A40" s="28" t="s">
        <v>184</v>
      </c>
      <c r="B40" s="16">
        <v>327</v>
      </c>
      <c r="C40" s="17">
        <v>44189</v>
      </c>
      <c r="D40" s="17">
        <v>44159</v>
      </c>
      <c r="E40" s="17"/>
      <c r="F40" s="17"/>
      <c r="G40" s="1">
        <f t="shared" si="0"/>
        <v>-30</v>
      </c>
      <c r="H40" s="16">
        <f t="shared" si="1"/>
        <v>-9810</v>
      </c>
    </row>
    <row r="41" spans="1:8" ht="15">
      <c r="A41" s="28" t="s">
        <v>185</v>
      </c>
      <c r="B41" s="16">
        <v>313.98</v>
      </c>
      <c r="C41" s="17">
        <v>44171</v>
      </c>
      <c r="D41" s="17">
        <v>44159</v>
      </c>
      <c r="E41" s="17"/>
      <c r="F41" s="17"/>
      <c r="G41" s="1">
        <f t="shared" si="0"/>
        <v>-12</v>
      </c>
      <c r="H41" s="16">
        <f t="shared" si="1"/>
        <v>-3767.76</v>
      </c>
    </row>
    <row r="42" spans="1:8" ht="15">
      <c r="A42" s="28" t="s">
        <v>186</v>
      </c>
      <c r="B42" s="16">
        <v>376.82</v>
      </c>
      <c r="C42" s="17">
        <v>44175</v>
      </c>
      <c r="D42" s="17">
        <v>44159</v>
      </c>
      <c r="E42" s="17"/>
      <c r="F42" s="17"/>
      <c r="G42" s="1">
        <f t="shared" si="0"/>
        <v>-16</v>
      </c>
      <c r="H42" s="16">
        <f t="shared" si="1"/>
        <v>-6029.12</v>
      </c>
    </row>
    <row r="43" spans="1:8" ht="15">
      <c r="A43" s="28" t="s">
        <v>187</v>
      </c>
      <c r="B43" s="16">
        <v>751</v>
      </c>
      <c r="C43" s="17">
        <v>44189</v>
      </c>
      <c r="D43" s="17">
        <v>44159</v>
      </c>
      <c r="E43" s="17"/>
      <c r="F43" s="17"/>
      <c r="G43" s="1">
        <f t="shared" si="0"/>
        <v>-30</v>
      </c>
      <c r="H43" s="16">
        <f t="shared" si="1"/>
        <v>-22530</v>
      </c>
    </row>
    <row r="44" spans="1:8" ht="15">
      <c r="A44" s="28" t="s">
        <v>188</v>
      </c>
      <c r="B44" s="16">
        <v>359</v>
      </c>
      <c r="C44" s="17">
        <v>44199</v>
      </c>
      <c r="D44" s="17">
        <v>44175</v>
      </c>
      <c r="E44" s="17"/>
      <c r="F44" s="17"/>
      <c r="G44" s="1">
        <f t="shared" si="0"/>
        <v>-24</v>
      </c>
      <c r="H44" s="16">
        <f t="shared" si="1"/>
        <v>-8616</v>
      </c>
    </row>
    <row r="45" spans="1:8" ht="15">
      <c r="A45" s="28" t="s">
        <v>189</v>
      </c>
      <c r="B45" s="16">
        <v>10327</v>
      </c>
      <c r="C45" s="17">
        <v>44193</v>
      </c>
      <c r="D45" s="17">
        <v>44175</v>
      </c>
      <c r="E45" s="17"/>
      <c r="F45" s="17"/>
      <c r="G45" s="1">
        <f t="shared" si="0"/>
        <v>-18</v>
      </c>
      <c r="H45" s="16">
        <f t="shared" si="1"/>
        <v>-185886</v>
      </c>
    </row>
    <row r="46" spans="1:8" ht="15">
      <c r="A46" s="28" t="s">
        <v>190</v>
      </c>
      <c r="B46" s="16">
        <v>26.1</v>
      </c>
      <c r="C46" s="17">
        <v>44198</v>
      </c>
      <c r="D46" s="17">
        <v>44175</v>
      </c>
      <c r="E46" s="17"/>
      <c r="F46" s="17"/>
      <c r="G46" s="1">
        <f t="shared" si="0"/>
        <v>-23</v>
      </c>
      <c r="H46" s="16">
        <f t="shared" si="1"/>
        <v>-600.3000000000001</v>
      </c>
    </row>
    <row r="47" spans="1:8" ht="15">
      <c r="A47" s="28" t="s">
        <v>191</v>
      </c>
      <c r="B47" s="16">
        <v>494.44</v>
      </c>
      <c r="C47" s="17">
        <v>44198</v>
      </c>
      <c r="D47" s="17">
        <v>44175</v>
      </c>
      <c r="E47" s="17"/>
      <c r="F47" s="17"/>
      <c r="G47" s="1">
        <f t="shared" si="0"/>
        <v>-23</v>
      </c>
      <c r="H47" s="16">
        <f t="shared" si="1"/>
        <v>-11372.12</v>
      </c>
    </row>
    <row r="48" spans="1:8" ht="15">
      <c r="A48" s="28" t="s">
        <v>192</v>
      </c>
      <c r="B48" s="16">
        <v>239.4</v>
      </c>
      <c r="C48" s="17">
        <v>44193</v>
      </c>
      <c r="D48" s="17">
        <v>44175</v>
      </c>
      <c r="E48" s="17"/>
      <c r="F48" s="17"/>
      <c r="G48" s="1">
        <f t="shared" si="0"/>
        <v>-18</v>
      </c>
      <c r="H48" s="16">
        <f t="shared" si="1"/>
        <v>-4309.2</v>
      </c>
    </row>
    <row r="49" spans="1:8" ht="15">
      <c r="A49" s="28" t="s">
        <v>193</v>
      </c>
      <c r="B49" s="16">
        <v>60</v>
      </c>
      <c r="C49" s="17">
        <v>44198</v>
      </c>
      <c r="D49" s="17">
        <v>44175</v>
      </c>
      <c r="E49" s="17"/>
      <c r="F49" s="17"/>
      <c r="G49" s="1">
        <f t="shared" si="0"/>
        <v>-23</v>
      </c>
      <c r="H49" s="16">
        <f t="shared" si="1"/>
        <v>-1380</v>
      </c>
    </row>
    <row r="50" spans="1:8" ht="15">
      <c r="A50" s="28" t="s">
        <v>194</v>
      </c>
      <c r="B50" s="16">
        <v>787.26</v>
      </c>
      <c r="C50" s="17">
        <v>44209</v>
      </c>
      <c r="D50" s="17">
        <v>44181</v>
      </c>
      <c r="E50" s="17"/>
      <c r="F50" s="17"/>
      <c r="G50" s="1">
        <f t="shared" si="0"/>
        <v>-28</v>
      </c>
      <c r="H50" s="16">
        <f t="shared" si="1"/>
        <v>-22043.28</v>
      </c>
    </row>
    <row r="51" spans="1:8" ht="15">
      <c r="A51" s="28" t="s">
        <v>195</v>
      </c>
      <c r="B51" s="16">
        <v>2033.4</v>
      </c>
      <c r="C51" s="17">
        <v>44209</v>
      </c>
      <c r="D51" s="17">
        <v>44181</v>
      </c>
      <c r="E51" s="17"/>
      <c r="F51" s="17"/>
      <c r="G51" s="1">
        <f t="shared" si="0"/>
        <v>-28</v>
      </c>
      <c r="H51" s="16">
        <f t="shared" si="1"/>
        <v>-56935.200000000004</v>
      </c>
    </row>
    <row r="52" spans="1:8" ht="15">
      <c r="A52" s="28" t="s">
        <v>196</v>
      </c>
      <c r="B52" s="16">
        <v>48.42</v>
      </c>
      <c r="C52" s="17">
        <v>44210</v>
      </c>
      <c r="D52" s="17">
        <v>44181</v>
      </c>
      <c r="E52" s="17"/>
      <c r="F52" s="17"/>
      <c r="G52" s="1">
        <f t="shared" si="0"/>
        <v>-29</v>
      </c>
      <c r="H52" s="16">
        <f t="shared" si="1"/>
        <v>-1404.18</v>
      </c>
    </row>
    <row r="53" spans="1:8" ht="15">
      <c r="A53" s="28" t="s">
        <v>197</v>
      </c>
      <c r="B53" s="16">
        <v>640</v>
      </c>
      <c r="C53" s="17">
        <v>44209</v>
      </c>
      <c r="D53" s="17">
        <v>44181</v>
      </c>
      <c r="E53" s="17"/>
      <c r="F53" s="17"/>
      <c r="G53" s="1">
        <f t="shared" si="0"/>
        <v>-28</v>
      </c>
      <c r="H53" s="16">
        <f t="shared" si="1"/>
        <v>-17920</v>
      </c>
    </row>
    <row r="54" spans="1:8" ht="15">
      <c r="A54" s="28" t="s">
        <v>198</v>
      </c>
      <c r="B54" s="16">
        <v>97.9</v>
      </c>
      <c r="C54" s="17">
        <v>44210</v>
      </c>
      <c r="D54" s="17">
        <v>44181</v>
      </c>
      <c r="E54" s="17"/>
      <c r="F54" s="17"/>
      <c r="G54" s="1">
        <f t="shared" si="0"/>
        <v>-29</v>
      </c>
      <c r="H54" s="16">
        <f t="shared" si="1"/>
        <v>-2839.1000000000004</v>
      </c>
    </row>
    <row r="55" spans="1:8" ht="15">
      <c r="A55" s="28" t="s">
        <v>199</v>
      </c>
      <c r="B55" s="16">
        <v>17</v>
      </c>
      <c r="C55" s="17">
        <v>44216</v>
      </c>
      <c r="D55" s="17">
        <v>44187</v>
      </c>
      <c r="E55" s="17"/>
      <c r="F55" s="17"/>
      <c r="G55" s="1">
        <f t="shared" si="0"/>
        <v>-29</v>
      </c>
      <c r="H55" s="16">
        <f t="shared" si="1"/>
        <v>-493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2021-01-20T09:07:30Z</dcterms:modified>
  <cp:category/>
  <cp:version/>
  <cp:contentType/>
  <cp:contentStatus/>
</cp:coreProperties>
</file>